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USER\Desktop\Татьяна\Размещение на сайте\"/>
    </mc:Choice>
  </mc:AlternateContent>
  <xr:revisionPtr revIDLastSave="0" documentId="13_ncr:1_{3B39E352-AFB6-4842-B24F-5CB89AE359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05" i="1" l="1"/>
  <c r="F1357" i="1"/>
  <c r="E1363" i="1"/>
  <c r="F1355" i="1"/>
  <c r="E1260" i="1"/>
  <c r="F1256" i="1"/>
  <c r="F1257" i="1"/>
  <c r="F1258" i="1"/>
  <c r="F1259" i="1"/>
  <c r="F1255" i="1"/>
  <c r="F1260" i="1" l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1" i="1"/>
  <c r="F1252" i="1"/>
  <c r="F1155" i="1"/>
  <c r="E1253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01" i="1"/>
  <c r="E1153" i="1"/>
  <c r="F1253" i="1" l="1"/>
  <c r="F1153" i="1"/>
  <c r="F1098" i="1"/>
  <c r="F1078" i="1"/>
  <c r="F1077" i="1"/>
  <c r="E1098" i="1"/>
  <c r="E1079" i="1"/>
  <c r="F1079" i="1" l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982" i="1"/>
  <c r="E1073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5" i="1"/>
  <c r="F928" i="1"/>
  <c r="F929" i="1"/>
  <c r="F930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10" i="1"/>
  <c r="E980" i="1"/>
  <c r="F1073" i="1" l="1"/>
  <c r="F980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827" i="1"/>
  <c r="E907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5" i="1"/>
  <c r="F786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5" i="1"/>
  <c r="F816" i="1"/>
  <c r="F817" i="1"/>
  <c r="F818" i="1"/>
  <c r="F819" i="1"/>
  <c r="F820" i="1"/>
  <c r="F821" i="1"/>
  <c r="F744" i="1"/>
  <c r="E825" i="1"/>
  <c r="F716" i="1"/>
  <c r="F71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07" i="1"/>
  <c r="F732" i="1"/>
  <c r="F739" i="1"/>
  <c r="F707" i="1"/>
  <c r="F708" i="1"/>
  <c r="F718" i="1"/>
  <c r="F722" i="1"/>
  <c r="F726" i="1"/>
  <c r="F727" i="1"/>
  <c r="F728" i="1"/>
  <c r="F706" i="1"/>
  <c r="F705" i="1"/>
  <c r="F704" i="1"/>
  <c r="F703" i="1"/>
  <c r="F702" i="1"/>
  <c r="F701" i="1"/>
  <c r="F700" i="1"/>
  <c r="F699" i="1"/>
  <c r="F692" i="1"/>
  <c r="F693" i="1"/>
  <c r="F694" i="1"/>
  <c r="F695" i="1"/>
  <c r="F696" i="1"/>
  <c r="F697" i="1"/>
  <c r="F698" i="1"/>
  <c r="F691" i="1"/>
  <c r="F680" i="1"/>
  <c r="F681" i="1"/>
  <c r="F682" i="1"/>
  <c r="F683" i="1"/>
  <c r="F684" i="1"/>
  <c r="F685" i="1"/>
  <c r="F686" i="1"/>
  <c r="F687" i="1"/>
  <c r="F688" i="1"/>
  <c r="F689" i="1"/>
  <c r="F679" i="1"/>
  <c r="F651" i="1"/>
  <c r="F652" i="1"/>
  <c r="F653" i="1"/>
  <c r="F654" i="1"/>
  <c r="F655" i="1"/>
  <c r="F650" i="1"/>
  <c r="F907" i="1" l="1"/>
  <c r="F825" i="1"/>
  <c r="F556" i="1" l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2" i="1"/>
  <c r="F555" i="1"/>
  <c r="E603" i="1"/>
  <c r="F603" i="1" l="1"/>
  <c r="F500" i="1" l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499" i="1"/>
  <c r="E553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36" i="1"/>
  <c r="E497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18" i="1"/>
  <c r="F553" i="1" l="1"/>
  <c r="F497" i="1"/>
  <c r="F432" i="1" l="1"/>
  <c r="E432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363" i="1"/>
  <c r="E41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7" i="1"/>
  <c r="F358" i="1"/>
  <c r="F359" i="1"/>
  <c r="F296" i="1"/>
  <c r="E361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E281" i="1"/>
  <c r="E198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7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22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20" i="1"/>
  <c r="F152" i="1"/>
  <c r="F153" i="1"/>
  <c r="F154" i="1"/>
  <c r="F155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51" i="1"/>
  <c r="E169" i="1"/>
  <c r="E149" i="1"/>
  <c r="E117" i="1"/>
  <c r="F361" i="1" l="1"/>
  <c r="F416" i="1"/>
  <c r="F281" i="1"/>
  <c r="F149" i="1"/>
  <c r="F169" i="1"/>
  <c r="F198" i="1"/>
  <c r="E170" i="1"/>
  <c r="F661" i="1" l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60" i="1"/>
  <c r="F646" i="1" l="1"/>
  <c r="F647" i="1"/>
  <c r="F648" i="1"/>
  <c r="F649" i="1"/>
  <c r="F1379" i="1"/>
  <c r="F1380" i="1"/>
  <c r="F1381" i="1"/>
  <c r="F1382" i="1"/>
  <c r="F690" i="1"/>
  <c r="F659" i="1"/>
  <c r="F1399" i="1" l="1"/>
  <c r="F12" i="1"/>
  <c r="F117" i="1" s="1"/>
  <c r="F170" i="1" l="1"/>
  <c r="F605" i="1"/>
  <c r="F740" i="1" s="1"/>
  <c r="J1402" i="1" s="1"/>
</calcChain>
</file>

<file path=xl/sharedStrings.xml><?xml version="1.0" encoding="utf-8"?>
<sst xmlns="http://schemas.openxmlformats.org/spreadsheetml/2006/main" count="5180" uniqueCount="1219">
  <si>
    <t>Годовой план  по  текущему ремонту   жилого фонда</t>
  </si>
  <si>
    <t xml:space="preserve">государственного предприятия "Жилищное коммунальное хозяйство Первомайского района г.Минска"            </t>
  </si>
  <si>
    <t>№ п/п</t>
  </si>
  <si>
    <t>Адрес дома</t>
  </si>
  <si>
    <t>Вид работ</t>
  </si>
  <si>
    <t>Ед. изм.</t>
  </si>
  <si>
    <t>Объем работ</t>
  </si>
  <si>
    <t xml:space="preserve">Срок выполнения работ </t>
  </si>
  <si>
    <t xml:space="preserve">                         мягких кровельных покрытий   
</t>
  </si>
  <si>
    <t>м2</t>
  </si>
  <si>
    <t>1-4 кв</t>
  </si>
  <si>
    <t>м²</t>
  </si>
  <si>
    <t>стальных</t>
  </si>
  <si>
    <t>ИТОГО</t>
  </si>
  <si>
    <t>м.п.</t>
  </si>
  <si>
    <t>шт.</t>
  </si>
  <si>
    <t>шт</t>
  </si>
  <si>
    <t>утепление наружных стен</t>
  </si>
  <si>
    <t>Ремонт отмостки</t>
  </si>
  <si>
    <t>Ремонт входных групп</t>
  </si>
  <si>
    <t>итого</t>
  </si>
  <si>
    <t>Холодное водоснабжение</t>
  </si>
  <si>
    <t>замена светильников</t>
  </si>
  <si>
    <t>техническое обслуживание платформ</t>
  </si>
  <si>
    <t>Техническое освидетельствование и электрофизические измерения платформ</t>
  </si>
  <si>
    <t>ремонт системы ПДЗ и АПС</t>
  </si>
  <si>
    <t>содержание заказчика</t>
  </si>
  <si>
    <t>мп</t>
  </si>
  <si>
    <t>шиферная кровля</t>
  </si>
  <si>
    <t xml:space="preserve">ремонт входных групп  </t>
  </si>
  <si>
    <t>ремонт системы ГВС</t>
  </si>
  <si>
    <t>Общестроительные работы</t>
  </si>
  <si>
    <t>Всего по общестроительным работам</t>
  </si>
  <si>
    <t>п.2.3.</t>
  </si>
  <si>
    <t>1 квартал</t>
  </si>
  <si>
    <t>2 квартал</t>
  </si>
  <si>
    <t>3 квартал</t>
  </si>
  <si>
    <t>п.1.2                      ремонт водоотводящих устройств</t>
  </si>
  <si>
    <t>п.1.4. Ремонт фасадов</t>
  </si>
  <si>
    <t>п.1.5. Ремонт балконов</t>
  </si>
  <si>
    <t>п.1.6. Утепление ограждающих конструкций</t>
  </si>
  <si>
    <t>п.1.7. 1</t>
  </si>
  <si>
    <t xml:space="preserve">п.1.7.2. </t>
  </si>
  <si>
    <t>п.1.7.3.  Ремонт, замена оконных и дверных заполнений</t>
  </si>
  <si>
    <t>п.1.7.4. ДРУГИЕ ОБЩЕСТРОИТЕЛЬНЫЕ РАБОТЫ</t>
  </si>
  <si>
    <t>п.2.1. Отопление</t>
  </si>
  <si>
    <t>п.2.2. Горячее водоснабжение</t>
  </si>
  <si>
    <t>п.2.4. КАНАЛИЗАЦИЯ</t>
  </si>
  <si>
    <t>п.2.7. Ремонт, замена и установка групповых ПУ на СО и ГВС</t>
  </si>
  <si>
    <t>п.2.8. электротехнические устройства</t>
  </si>
  <si>
    <t xml:space="preserve">п.2.8.3. Обслуживание механических и электрических подъемных платформ </t>
  </si>
  <si>
    <t xml:space="preserve"> п.2.10. Прочие работы по ремонту трубопроводов и инженерных сетей</t>
  </si>
  <si>
    <t xml:space="preserve">ориентировочная стоимость работ, </t>
  </si>
  <si>
    <t>Ремонтно-восстановительные работы и работы по ремонту диспетчерской связи при эксплуатации лифтового оборудования в жилых домах Первомайского района г. Минска</t>
  </si>
  <si>
    <t>П. 1.1 РЕМОНТ КРОВЕЛЬ, в том числе</t>
  </si>
  <si>
    <t>ШТ</t>
  </si>
  <si>
    <t>3кв</t>
  </si>
  <si>
    <t>4кв</t>
  </si>
  <si>
    <t>ремонт рулонной кровли</t>
  </si>
  <si>
    <t>ремонт кровли козырьков</t>
  </si>
  <si>
    <t xml:space="preserve">Ремонт шиферной кровли </t>
  </si>
  <si>
    <t>Ремонт шиферной кровли</t>
  </si>
  <si>
    <t>Ремонт  кровли (мет.чер.)</t>
  </si>
  <si>
    <t>ремонт фасада</t>
  </si>
  <si>
    <t>Ремонт балконов</t>
  </si>
  <si>
    <t>ремонт входных групп</t>
  </si>
  <si>
    <t xml:space="preserve">Ремонт отмостки </t>
  </si>
  <si>
    <t>Ремонт крылец</t>
  </si>
  <si>
    <t>ремонт крыльца</t>
  </si>
  <si>
    <t>ремонт вент.оголовков</t>
  </si>
  <si>
    <t>установка шибера</t>
  </si>
  <si>
    <t>замена радиаторов в МОП</t>
  </si>
  <si>
    <t>п.2.8.5.  ликвидация отказов лифтов</t>
  </si>
  <si>
    <t>п.2.8.4. Ремонт и обслуживание систем ПДЗ и АПС, пожарной и охранной сигнализации</t>
  </si>
  <si>
    <t>м. п.</t>
  </si>
  <si>
    <t>п.1.3. Ремонт стыков стеновых панелей</t>
  </si>
  <si>
    <t>Ремонт стыков</t>
  </si>
  <si>
    <t>ремонт системы ХВС</t>
  </si>
  <si>
    <t>ремонт цоколя</t>
  </si>
  <si>
    <t>ул. Почтовая, 2-73</t>
  </si>
  <si>
    <t>2кв</t>
  </si>
  <si>
    <t>1кв</t>
  </si>
  <si>
    <t>ремонт СО</t>
  </si>
  <si>
    <t>ул. А.Высоцкого, 1 ( 1-5п)</t>
  </si>
  <si>
    <t>ул. Городецкая,5-69</t>
  </si>
  <si>
    <t>ул. Городецкая, 58-194</t>
  </si>
  <si>
    <t>пер. Калинина,9-65</t>
  </si>
  <si>
    <t>ул. Калиновского,54/1-1</t>
  </si>
  <si>
    <t>ул. Калиновского,82/2-102</t>
  </si>
  <si>
    <t>пер.Калинина,9-21</t>
  </si>
  <si>
    <t>пр. Независимости,145-268</t>
  </si>
  <si>
    <t>пр. Независимости,137/1-293</t>
  </si>
  <si>
    <t>пр. Независимости, 143/1-71</t>
  </si>
  <si>
    <t>ул. Никифорова,10-20</t>
  </si>
  <si>
    <t>ул. Никифорова, 23-118</t>
  </si>
  <si>
    <t>ул. Острошицкая,11-240</t>
  </si>
  <si>
    <t>ул. Парниковая,7-3</t>
  </si>
  <si>
    <t>ул.Руссиянова,27/1-204</t>
  </si>
  <si>
    <t>ул.Руссиянова,28-50</t>
  </si>
  <si>
    <t>ул.Руссиянова,18-275</t>
  </si>
  <si>
    <t>ул.Руссиянова,3/1-545</t>
  </si>
  <si>
    <t>ул.Руссиянова,29/1-97</t>
  </si>
  <si>
    <t>ул. Рогачевская,9-69</t>
  </si>
  <si>
    <t>ул. Тикоцкого, 48-42</t>
  </si>
  <si>
    <t>ул.Тикоцкого, 20-54</t>
  </si>
  <si>
    <t>ул. Филимонова, 45-77</t>
  </si>
  <si>
    <t>ул. Чернышевского,11- (88,99,102)</t>
  </si>
  <si>
    <t>ул. Чернышевского,11-142</t>
  </si>
  <si>
    <t>ул.Шугаева,13/1-292</t>
  </si>
  <si>
    <t>ул. Шугаева, 17/2-25</t>
  </si>
  <si>
    <t>ул. Основателей, 3</t>
  </si>
  <si>
    <t>ул. Основателей, 5</t>
  </si>
  <si>
    <t>пр. Независимости, 191 Ж</t>
  </si>
  <si>
    <t>ул. Руссиянова, 42-20</t>
  </si>
  <si>
    <t>пр. Независимости, 131/1-5</t>
  </si>
  <si>
    <t>ул. Волгоградская, 25А-128</t>
  </si>
  <si>
    <t>ул. Рогачевская, 10В-41</t>
  </si>
  <si>
    <t>ул. Никифорова, 33-4</t>
  </si>
  <si>
    <t>ул. Шугаева, 21/1-58</t>
  </si>
  <si>
    <t>ул. Калиновского, 82/1-12</t>
  </si>
  <si>
    <t>пр. Независимости, 143-2-20</t>
  </si>
  <si>
    <t>ул. Шугаева, 23-2-178</t>
  </si>
  <si>
    <t>ул. Тикоцкого, 2-201</t>
  </si>
  <si>
    <t>ул. Никифорова, 33-72</t>
  </si>
  <si>
    <t>ул. Никифорова, 15-12</t>
  </si>
  <si>
    <t xml:space="preserve"> ГП "ЖЭУ №1"</t>
  </si>
  <si>
    <t xml:space="preserve"> ГП "ЖЭУ №2"</t>
  </si>
  <si>
    <t xml:space="preserve"> ГП "ЖЭУ №3"</t>
  </si>
  <si>
    <t xml:space="preserve"> ГП "ЖЭУ №6"</t>
  </si>
  <si>
    <t>п.1.7 Прочие общестроительные работы</t>
  </si>
  <si>
    <t>4 квартал</t>
  </si>
  <si>
    <t>Ремонт парапета</t>
  </si>
  <si>
    <t>Ремонт  кровли (Снегоуловитель)</t>
  </si>
  <si>
    <t xml:space="preserve">Ремонт стыков </t>
  </si>
  <si>
    <t>ремонт стыков</t>
  </si>
  <si>
    <t xml:space="preserve">Ремонт  балконов </t>
  </si>
  <si>
    <t xml:space="preserve">ремонт рулонной кровли </t>
  </si>
  <si>
    <t>ремонт шиферной кровли</t>
  </si>
  <si>
    <t>м 2</t>
  </si>
  <si>
    <t>Ремонт выход на кровлю</t>
  </si>
  <si>
    <t>Замена  оголовка вентканала</t>
  </si>
  <si>
    <t>Замена зонтов на кровле</t>
  </si>
  <si>
    <t>Установка шиберов в м/к</t>
  </si>
  <si>
    <t xml:space="preserve">установка зонтика вент.шахт </t>
  </si>
  <si>
    <t>Установка автоматических развоздушников</t>
  </si>
  <si>
    <t xml:space="preserve">м. п. </t>
  </si>
  <si>
    <t>замена эл.проводки МОП</t>
  </si>
  <si>
    <t>ул. 50 лет Победы, 10 п.1.</t>
  </si>
  <si>
    <t>ул. Никифорова, 35-5</t>
  </si>
  <si>
    <t>ул. Тикоцкго, 50/1</t>
  </si>
  <si>
    <t>замена пож. Трубопроводов</t>
  </si>
  <si>
    <t>смена пож. крана, шкафа, рукава</t>
  </si>
  <si>
    <t>Ремонт входных групп, крылец</t>
  </si>
  <si>
    <t>ремонт СО (замена насосов)</t>
  </si>
  <si>
    <t>ремонт водоотводящих устройств</t>
  </si>
  <si>
    <t>ремонт системы канализации</t>
  </si>
  <si>
    <t>ремонт теплообменника</t>
  </si>
  <si>
    <t>жилой фонд</t>
  </si>
  <si>
    <t>замена Пу тепловой энергии</t>
  </si>
  <si>
    <t>ремонт Пу тепловой энергии</t>
  </si>
  <si>
    <t>ремонт парапета</t>
  </si>
  <si>
    <t>ремонт  системы электроснабжения (ремонт этажных щитков)</t>
  </si>
  <si>
    <t xml:space="preserve"> ГП "ЖЭУ №6" (согласно расшифровке)</t>
  </si>
  <si>
    <t xml:space="preserve"> ГП "ЖЭУ №3" (согласно расшифровке)</t>
  </si>
  <si>
    <t xml:space="preserve">замена ПУ электрической энергии </t>
  </si>
  <si>
    <t xml:space="preserve"> ГП "ЖЭУ №2" (согласно расшифровке)</t>
  </si>
  <si>
    <t xml:space="preserve"> ГП "ЖЭУ №1" (согласно расшифровке)</t>
  </si>
  <si>
    <t>Ремонт и замена САР</t>
  </si>
  <si>
    <t xml:space="preserve">замена ПУ тепловой энергии </t>
  </si>
  <si>
    <t>Всего потребность по годовому плану на 2025 год</t>
  </si>
  <si>
    <t>ул. Калиновского, д. 51А; г. Минск, ул. Калиновского, д. 87; г. Минск, ул. Калиновского, д. 93; г. Минск, ул. К.Чорного, д. 18.</t>
  </si>
  <si>
    <t>ул. Героев 120 Дивизии, д.44; г. Минск, ул. Героев 120 Дивизии, д.46; г. Минск, ул. Славинского, д.37; г. Минск, пр. Независимости, д.139; г. Минск, ул. Тикоцкого, д.22.</t>
  </si>
  <si>
    <t>2КВ</t>
  </si>
  <si>
    <t>Ремонт выхода на кровлю</t>
  </si>
  <si>
    <t xml:space="preserve">Обследование ограждающих конструкций с выдачей технического заключения по утеплению промерзающих конструкций квартир </t>
  </si>
  <si>
    <t xml:space="preserve">ремонт оголовков вентшахт </t>
  </si>
  <si>
    <t>ремонт системы дистанционного съема показаний (согласно расшифровке)</t>
  </si>
  <si>
    <t>Ремонт САР тепловой энергии (согласно расшифровке)</t>
  </si>
  <si>
    <t>ремонт Пу тепловой энергии (согласно расшифровке)</t>
  </si>
  <si>
    <t>ремонт козырьков</t>
  </si>
  <si>
    <t xml:space="preserve">   на 2026 год </t>
  </si>
  <si>
    <t>ул. Я.Коласа, д.34, д.30, д.48</t>
  </si>
  <si>
    <t>ул. Городецкая, д.10</t>
  </si>
  <si>
    <t xml:space="preserve">ремонт фасада </t>
  </si>
  <si>
    <t>ул. Городецкая, д.6</t>
  </si>
  <si>
    <t>ул. Гинтовта, д.44</t>
  </si>
  <si>
    <t>ул. Гинтовта, д.40</t>
  </si>
  <si>
    <t>ул. Гинтовта, д.36</t>
  </si>
  <si>
    <t>ул. Никифорова, д.23 п.3,п.2</t>
  </si>
  <si>
    <t>пр. Независимости, д.164 п.1-4</t>
  </si>
  <si>
    <t>ул. Славинского, д.23</t>
  </si>
  <si>
    <t>ул. Рогачевская, д.9</t>
  </si>
  <si>
    <t>ул. Калиновского, д.24 п.7,8</t>
  </si>
  <si>
    <t>ул. Никифорова, д.25, п.3</t>
  </si>
  <si>
    <t>ул. Гинтовта, д.44, п.4,5</t>
  </si>
  <si>
    <t>ул. Тикоцкого, д.20 п.1</t>
  </si>
  <si>
    <t>ул. Гинтовта, д.36, п.4,6</t>
  </si>
  <si>
    <t>ул. Острошицкая, д.15 п.1</t>
  </si>
  <si>
    <t>ул. Городецкая, д.5 п.3</t>
  </si>
  <si>
    <t>ул. Славинского, д.38 п.8,9</t>
  </si>
  <si>
    <t>ул. Калиновского, д.85</t>
  </si>
  <si>
    <t>ул. 50 лет Победы, д.7, кв.35</t>
  </si>
  <si>
    <t>ул. Гуртьева, д.22, кв.37</t>
  </si>
  <si>
    <t>ул. Филимонова, д.43, кв.77</t>
  </si>
  <si>
    <t>ул. Городецкая, д.58</t>
  </si>
  <si>
    <t>ул. Шафарнянская, д.2а</t>
  </si>
  <si>
    <t>ул. Гинтовта, д.8, кв.32</t>
  </si>
  <si>
    <t>ул. Острошицкая, д.5</t>
  </si>
  <si>
    <t>ул. Славинского, д.23 п.4</t>
  </si>
  <si>
    <t>ул. Острошицкая, д.21</t>
  </si>
  <si>
    <t>ул. Уручская, д.6</t>
  </si>
  <si>
    <t>ул. Уручская, д.8 п.1-8</t>
  </si>
  <si>
    <t>ул. Гуртьева, д.24-12</t>
  </si>
  <si>
    <t>пр. Независимости, д.180-272</t>
  </si>
  <si>
    <t>замена зонтов над вентшахтой</t>
  </si>
  <si>
    <t>ул. Академическая, д.7</t>
  </si>
  <si>
    <t>пр. Независимости, д.93</t>
  </si>
  <si>
    <t>ул. Кнорина, д.3</t>
  </si>
  <si>
    <t>ул. Кнорина, д.5</t>
  </si>
  <si>
    <t>ул. Кнорина, д.7</t>
  </si>
  <si>
    <t>ул. Калинина, д.15а</t>
  </si>
  <si>
    <t>ул. Волгоградская, д.9</t>
  </si>
  <si>
    <t>ул. Волгоградская, д.21</t>
  </si>
  <si>
    <t>ул. К.Чорного, д.7</t>
  </si>
  <si>
    <t>ул. К.Чорного, д.16</t>
  </si>
  <si>
    <t>ул. К.Чорного, д.18</t>
  </si>
  <si>
    <t>ул. Сурганова, д.20</t>
  </si>
  <si>
    <t>ул. К.Чорного, д.13</t>
  </si>
  <si>
    <t>ул. К.Чорного, д.15</t>
  </si>
  <si>
    <t>ул. К.Чорного, д.17</t>
  </si>
  <si>
    <t>ул. Калинина, д.13</t>
  </si>
  <si>
    <t>ул. Калинина, д.15</t>
  </si>
  <si>
    <t>ул. Калинина, д.17</t>
  </si>
  <si>
    <t>ул. Калинина, д.3</t>
  </si>
  <si>
    <t>ул. Калинина, д.8</t>
  </si>
  <si>
    <t>жилой фонд ГП "ЖЭУ №1,2,3,4,6"</t>
  </si>
  <si>
    <t>ул. Кедышко, д.15а</t>
  </si>
  <si>
    <t>ул. Толбухина, д.5а</t>
  </si>
  <si>
    <t>пер. К.Чорного, д.7</t>
  </si>
  <si>
    <t>ул. Тикоцкого, д.42</t>
  </si>
  <si>
    <t>ул. Тикоцкого, д.46/1</t>
  </si>
  <si>
    <t>ул. Тикоцкого, д.46/2</t>
  </si>
  <si>
    <t>ул. Тикоцкого, д.48</t>
  </si>
  <si>
    <t>ул. Тикоцкого, д.50/2</t>
  </si>
  <si>
    <t>ремонт фасада, цоколь</t>
  </si>
  <si>
    <t>ул. К.Чорного, д.24</t>
  </si>
  <si>
    <t>ул. Натуралистов, д.4, д.6</t>
  </si>
  <si>
    <t>ул. Волгоградская, д.39 п.1</t>
  </si>
  <si>
    <t>ул. Толбухина, д.5</t>
  </si>
  <si>
    <t xml:space="preserve">ремонт системы ГВС </t>
  </si>
  <si>
    <t>ул. Волгоградская, д.59, д.61 (раскопки)</t>
  </si>
  <si>
    <t>ул. Тикоцкого, д.48 п.3</t>
  </si>
  <si>
    <t>ул. Тикоцкого, д.28</t>
  </si>
  <si>
    <t>ул. Никифорова, д.35</t>
  </si>
  <si>
    <t>ул. Кнорина, д.3 п.1-4</t>
  </si>
  <si>
    <t>ул. А.Высоцкого, д.1 п.5</t>
  </si>
  <si>
    <t>ул. Руссиянова, д.5/1</t>
  </si>
  <si>
    <t>ул. Волгоградская, д.57</t>
  </si>
  <si>
    <t>ул. Руссиянова, д.5/3 п.2</t>
  </si>
  <si>
    <t>ул. А.Высоцкого, д.1 кв.170</t>
  </si>
  <si>
    <t xml:space="preserve">Ремонт козырьков </t>
  </si>
  <si>
    <t>ул. Стариновская, д.31-14</t>
  </si>
  <si>
    <t>ул. Калинина, д.23 п.2</t>
  </si>
  <si>
    <t>ул. Белинского, д.6</t>
  </si>
  <si>
    <t>ул. Белинского, д.8</t>
  </si>
  <si>
    <t>ремонт системы ХВС (замена насоса)</t>
  </si>
  <si>
    <t>п.2.5. Ремонт теплообменника</t>
  </si>
  <si>
    <t>ул. Макаенка, д.15В</t>
  </si>
  <si>
    <t>УЛ. Руссиянова, д.13/2 п.1-6</t>
  </si>
  <si>
    <t>ул. Шугаева, д.7</t>
  </si>
  <si>
    <t>ул. Шугаева, д.9</t>
  </si>
  <si>
    <t>ул. Шугаева, д.11</t>
  </si>
  <si>
    <t>ул. Калиновского, д.60 п.2,3</t>
  </si>
  <si>
    <t>пр. Независимости, д.91 п.1,2,3,4,6</t>
  </si>
  <si>
    <t>ул. К.Чорного, д.26 п.1</t>
  </si>
  <si>
    <t>ул. Калиновского, д.19 п.1</t>
  </si>
  <si>
    <t>ул. Кедышко, д.23 п.1-4</t>
  </si>
  <si>
    <t>ул. Кедышко, д.21а п.1-4</t>
  </si>
  <si>
    <t>ул. Седых, д.56 п.4</t>
  </si>
  <si>
    <t>ул. 50 лет Победы, д.23 п.4</t>
  </si>
  <si>
    <t>ул. 50 лет Победы, д.5/1 п.4</t>
  </si>
  <si>
    <t>ул. Водолажского, д.23 п.1,2</t>
  </si>
  <si>
    <t>ул. Героев 120-й дивизии, д.14 п.1-4</t>
  </si>
  <si>
    <t>ул. Ф.Скорины, д.43а-128</t>
  </si>
  <si>
    <t>ул. Кнорина, д.16-9</t>
  </si>
  <si>
    <t>ул. Калиновского, д.9-17</t>
  </si>
  <si>
    <t>ул. Калиновского, д.15-20</t>
  </si>
  <si>
    <t>ул. Кнорина, д.3-27</t>
  </si>
  <si>
    <t>ул. Волгоградская, д.17-19</t>
  </si>
  <si>
    <t>ул. Натуралистов, д.4-15</t>
  </si>
  <si>
    <t>ул. Калиновского, д.5-39,56,53,38,70,25</t>
  </si>
  <si>
    <t>ул. Логойский тракт, д.34/1-100,69,73,56</t>
  </si>
  <si>
    <t>ул. Калиновского, д.21-43</t>
  </si>
  <si>
    <t>ул. Кедышко, д.7а-59</t>
  </si>
  <si>
    <t>ул. Калиновского, д.37-18</t>
  </si>
  <si>
    <t>ул. Калиновского, д.35-19</t>
  </si>
  <si>
    <t>ул. Парниковая, д.19а-5,6,7</t>
  </si>
  <si>
    <t>ул. Калинина, д.15а-28</t>
  </si>
  <si>
    <t>ул. Калиновского, д.58-89</t>
  </si>
  <si>
    <t>пр. Независимости, д.151/1-101</t>
  </si>
  <si>
    <t>пр. Независимости, д.141/2 п.4</t>
  </si>
  <si>
    <t>ул. Героев 120-й дивизии, д.16 п.2</t>
  </si>
  <si>
    <t>ул. Гуртьева, д.24 п.4</t>
  </si>
  <si>
    <t>ул. Гуртьева, д.20 п.2</t>
  </si>
  <si>
    <t>ул. Гуртьева, д.2 п.1</t>
  </si>
  <si>
    <t>ул. Водолажского, д.10 п.2</t>
  </si>
  <si>
    <t>ул. Стариновская, д.13 п.2</t>
  </si>
  <si>
    <t>ул. Стариновская, д.21 п.3</t>
  </si>
  <si>
    <t>ул. Пономарева. Д.10 п.1</t>
  </si>
  <si>
    <t>ул. Пономарева, д.6 п.2</t>
  </si>
  <si>
    <t>ул. Пономарева, д.5 п.1</t>
  </si>
  <si>
    <t>ул. Садовая, д.6а п.1</t>
  </si>
  <si>
    <t>ул. Беляева, д.5</t>
  </si>
  <si>
    <t>ул. Героев 120-й дивизии, д.23</t>
  </si>
  <si>
    <t>ул. Гуртьева, д.22 п.4</t>
  </si>
  <si>
    <t>ул. Садовая, д.11 п.1-3</t>
  </si>
  <si>
    <t>ул. Садовая, д.6 п.3</t>
  </si>
  <si>
    <t>ул. Садовая, д.9 п.3</t>
  </si>
  <si>
    <t>50 лет Победы, д.1/1, п.2,1</t>
  </si>
  <si>
    <t>ул. Водолажского, д.3 п.1</t>
  </si>
  <si>
    <t>ул. Стариновская, д.7 п.1</t>
  </si>
  <si>
    <t>ул. Стариновская, д.37 п.3</t>
  </si>
  <si>
    <t>ул. Героев 120-й дивизии, д.25</t>
  </si>
  <si>
    <t>ремонт рулонной кровли (машинные помещения)</t>
  </si>
  <si>
    <t>ул. Я.Коласа, д.34</t>
  </si>
  <si>
    <t>УЛ. Садовая, д.6 п.3</t>
  </si>
  <si>
    <t>ул. Стариновская, д.37 п.2</t>
  </si>
  <si>
    <t>ул. Путилова, д3</t>
  </si>
  <si>
    <t>ул. Пономарева, д.4</t>
  </si>
  <si>
    <t>ул. Водолажского, д.8</t>
  </si>
  <si>
    <t>ул. Водолажского, д.19-21</t>
  </si>
  <si>
    <t>ул. Водолажского, д.3-38</t>
  </si>
  <si>
    <t>Замена окон в МОП</t>
  </si>
  <si>
    <t>Замена окон, дверей в МОП</t>
  </si>
  <si>
    <t>ул.Славинского, 1/4</t>
  </si>
  <si>
    <t>ул.Калиновского,14 (залитие кв.59)</t>
  </si>
  <si>
    <t>ул.Калиновского,66 под. 8</t>
  </si>
  <si>
    <t xml:space="preserve">ул.Славинского,6 п.4 </t>
  </si>
  <si>
    <t>ул. Славинского, д.35</t>
  </si>
  <si>
    <t>ул. Карбышева, д.1/3</t>
  </si>
  <si>
    <t>ул.Калиновского,д.58 п.1-4</t>
  </si>
  <si>
    <t>ул.Калиновского,д. 32 под.4,5,6,7</t>
  </si>
  <si>
    <t>ул.Славинского,д. 1/4</t>
  </si>
  <si>
    <t>ул.Калиновского,д. 62 под.4</t>
  </si>
  <si>
    <t>ул.Калиновского,д.74/2</t>
  </si>
  <si>
    <t>пр.Независимости,д.137/2</t>
  </si>
  <si>
    <t>ул. Калиновского, д.74/1</t>
  </si>
  <si>
    <t>ул. Славинского, д.37 п.9</t>
  </si>
  <si>
    <t>ул. Тикоцкого, д.28 п.3</t>
  </si>
  <si>
    <t>ул. Седых, д.14В</t>
  </si>
  <si>
    <t>ул. Карбышева, д.7 п.10</t>
  </si>
  <si>
    <t>ул. Никифорова, д.23 п.2</t>
  </si>
  <si>
    <t>пр. Независимости, д.93 п.4</t>
  </si>
  <si>
    <t>ул. Мержинского, д.11а п.2</t>
  </si>
  <si>
    <t>ул. К.Чорного, д.31 п.1-4</t>
  </si>
  <si>
    <t>пр. Независимости, д.91Б П.1</t>
  </si>
  <si>
    <t>пр. Независимости, д.91А кв.45</t>
  </si>
  <si>
    <t>пр. Независимости, д.91 п.1</t>
  </si>
  <si>
    <t>ул. Чернышевского, д.4 п.2</t>
  </si>
  <si>
    <t>ул. К.Чорного, д.34</t>
  </si>
  <si>
    <t>ул. К.Чорного, д.33Б</t>
  </si>
  <si>
    <t>ул. Мержинского, д.11а</t>
  </si>
  <si>
    <t>пр.Независимости,д.91</t>
  </si>
  <si>
    <t>пр.Независимости,д.91а</t>
  </si>
  <si>
    <t>ул. Мержинского, д.6</t>
  </si>
  <si>
    <t>ул. Мержинского, д.8</t>
  </si>
  <si>
    <t>пр. Независимости, д.91</t>
  </si>
  <si>
    <t>пр. Независимсти, д.93</t>
  </si>
  <si>
    <t>ул. Калинина, д.4</t>
  </si>
  <si>
    <t>ул. Калинина, д.28</t>
  </si>
  <si>
    <t>ул. Парниковая, д.19а</t>
  </si>
  <si>
    <t>ул. Чернышевского, д.6</t>
  </si>
  <si>
    <t>ул. Макаенка, д.7а п.1</t>
  </si>
  <si>
    <t>пр. Независимолсти, д.91 п.13</t>
  </si>
  <si>
    <t>ул. Макаенка, д.14а</t>
  </si>
  <si>
    <t>пр. Независимости, д.113</t>
  </si>
  <si>
    <t>ул. Филимонова, д.47а</t>
  </si>
  <si>
    <t>ул. Парниковая, д.11</t>
  </si>
  <si>
    <t>ул. Волгоградская, д.21 п.1</t>
  </si>
  <si>
    <t>ул. Волгоградская, д.25 п.1</t>
  </si>
  <si>
    <t>ул. Калиновского, д.91</t>
  </si>
  <si>
    <t>ул. Калиновского, д.45</t>
  </si>
  <si>
    <t>ул. Седых, д.58 п.1-4</t>
  </si>
  <si>
    <t>ул. Калиновского, д.99</t>
  </si>
  <si>
    <t>ул. К.Чорного, д.3 кв.46,54</t>
  </si>
  <si>
    <t>пр. Независимости, д.85/10</t>
  </si>
  <si>
    <t>пр. Независимости, д.191Б п.5</t>
  </si>
  <si>
    <t>ул. Чернышевского, д.11 кв.75,93</t>
  </si>
  <si>
    <t>пр. Независимости, д.76-97,92</t>
  </si>
  <si>
    <t>ул. Уручская, д.5а п.1</t>
  </si>
  <si>
    <t>ул. Калиновского, д.81 п.1</t>
  </si>
  <si>
    <t>ул. Калиновского, д.67 п.1</t>
  </si>
  <si>
    <t>ул.Кнорина, 15а-1п., 3п.</t>
  </si>
  <si>
    <t>ул. Волгоградская, д.63</t>
  </si>
  <si>
    <t>замена желобов</t>
  </si>
  <si>
    <t>ул. Никифорова, д.7 кв.128</t>
  </si>
  <si>
    <t>ул. Руссиянова, д.13 п.4</t>
  </si>
  <si>
    <t>ул. Навуковая, д.4-16</t>
  </si>
  <si>
    <t xml:space="preserve">ул.Руссиянова , д. 16, кв. 142 </t>
  </si>
  <si>
    <t>ул.Руссиянова ул., д. 32, корп. 1, кв. 12</t>
  </si>
  <si>
    <t>ул. Никифорова ул., д. 17, кв. 230</t>
  </si>
  <si>
    <t xml:space="preserve">ул.Белинского, 12-74 </t>
  </si>
  <si>
    <t xml:space="preserve">проезд Чайковского, д.4-12 </t>
  </si>
  <si>
    <t>ул.Руссиянова, 13/2-1,2,3,4,5,6</t>
  </si>
  <si>
    <t>ул.Шугаева, 7 с обр.стороны дома</t>
  </si>
  <si>
    <t>ул.Шугаева, 9 с обр.стороны дома</t>
  </si>
  <si>
    <t>ул.Шугаева, 11 с обр.стороны дома</t>
  </si>
  <si>
    <t>проезд Чайкоского, 6</t>
  </si>
  <si>
    <t xml:space="preserve">ул. Волгоградская, д.51 </t>
  </si>
  <si>
    <t>установка и замена дефлекторов Цага</t>
  </si>
  <si>
    <t>установка дефлекторов Цага</t>
  </si>
  <si>
    <t>УЛ. Макаенка, д.13а п.1</t>
  </si>
  <si>
    <t>пр. Независимости, д.93а-13,14</t>
  </si>
  <si>
    <t>ул. Волгоградская, д.9-55</t>
  </si>
  <si>
    <t>ул. Тикоцкого, д.2-1</t>
  </si>
  <si>
    <t>ул. Тикоцкого, д.14</t>
  </si>
  <si>
    <t>ул. Волгоградская,д.37 п.4</t>
  </si>
  <si>
    <t>ул. Филимонова, д.43 п.2</t>
  </si>
  <si>
    <t>ул. Волгоградская, д.27а п.4</t>
  </si>
  <si>
    <t>ул. Толбухина, д.5 п.4</t>
  </si>
  <si>
    <t xml:space="preserve">ГП "ЖЭУ №4" </t>
  </si>
  <si>
    <t>ул. Волгоградская, д.27а</t>
  </si>
  <si>
    <t>ул. Волгоградская, д.39</t>
  </si>
  <si>
    <t>ул. Чернышевского, д.11а</t>
  </si>
  <si>
    <t>ул. Острошицкая, д.6</t>
  </si>
  <si>
    <t>ремонт фасада, цоколя</t>
  </si>
  <si>
    <t>Ремонт кровли машинного помещения</t>
  </si>
  <si>
    <t>ул. Стариновская, д.3 пом.2н,1н,3н,4н</t>
  </si>
  <si>
    <t>ул.Стариновская, д.13- 20а</t>
  </si>
  <si>
    <t>Окраска фасада</t>
  </si>
  <si>
    <t>ул.Садовая, д.11</t>
  </si>
  <si>
    <t xml:space="preserve">Окраска фасада </t>
  </si>
  <si>
    <t>Садовая, 8 под. 3</t>
  </si>
  <si>
    <t>Ремонт крыльца</t>
  </si>
  <si>
    <t>Садовая, 6 под.1,2,3,4</t>
  </si>
  <si>
    <t>Пономарева, 7 под. 1,2</t>
  </si>
  <si>
    <t>Героев 120 Дивизии,14 под.2,3</t>
  </si>
  <si>
    <t>Героев 120 Дивизии,16 под.2,3</t>
  </si>
  <si>
    <t>Героев 120 Дивизии,20 под.2,3</t>
  </si>
  <si>
    <t>ул.Гуртьева, д.20</t>
  </si>
  <si>
    <t>ул.Гуртьева, д.24 под.1,3</t>
  </si>
  <si>
    <t xml:space="preserve">Замена окон  </t>
  </si>
  <si>
    <t>ул.Садовая, д.14 под.1</t>
  </si>
  <si>
    <t xml:space="preserve">Стариновская, 11 </t>
  </si>
  <si>
    <t>Ремонт кирпичной кладки вентшахт под.1,2,3</t>
  </si>
  <si>
    <t>Стариновская, 31</t>
  </si>
  <si>
    <t>Замена козырька оголовка вентканала</t>
  </si>
  <si>
    <t xml:space="preserve">замена радиатора </t>
  </si>
  <si>
    <t>Замена насоса</t>
  </si>
  <si>
    <t>Замена водомерного узла</t>
  </si>
  <si>
    <t>ул.50лет Победы, д.5/1</t>
  </si>
  <si>
    <t>ул.Стариновская, д.11</t>
  </si>
  <si>
    <t>ул.Стариновская, д.15</t>
  </si>
  <si>
    <t>ул.Макаёнка, 14А п.1</t>
  </si>
  <si>
    <t>Замена желобов</t>
  </si>
  <si>
    <t>м.п</t>
  </si>
  <si>
    <t>ремонт балконов</t>
  </si>
  <si>
    <t>ул.Волгоградская, д.3-43</t>
  </si>
  <si>
    <t>ул.Волгоградская, 41А (Кнорина, 16) п.3</t>
  </si>
  <si>
    <t>ул.Кнорина, 15 п.1</t>
  </si>
  <si>
    <t>ул.Волгоградская, 17 п. 1,2,3</t>
  </si>
  <si>
    <t>ул.Волгоградская, 25 п. 1,2</t>
  </si>
  <si>
    <t>пр.Независимости, 93 п.2, 3, 4, 9</t>
  </si>
  <si>
    <t>ул.Мержинского, 11А  п.2</t>
  </si>
  <si>
    <t>ул.К.Чорного, 28</t>
  </si>
  <si>
    <t>ул.Козлова, 13 п.1</t>
  </si>
  <si>
    <t>ул.К.Чорного, 10 п.1</t>
  </si>
  <si>
    <t>ул.К.Чорного, 12 п.2</t>
  </si>
  <si>
    <t>узел</t>
  </si>
  <si>
    <t xml:space="preserve"> ремонт ВУ, с заменой вводного кабеля</t>
  </si>
  <si>
    <t>ул. 50 лет Победы, 21 п.1.</t>
  </si>
  <si>
    <t>ул. 50 лет Победы, 21 п.2</t>
  </si>
  <si>
    <t>ул. 50 лет Победы, 21 п.3</t>
  </si>
  <si>
    <t>ул. 50 лет Победы, 19 п.2</t>
  </si>
  <si>
    <t>ул. 50 лет Победы, 19 п.3</t>
  </si>
  <si>
    <t>ул.Славинского, 10а</t>
  </si>
  <si>
    <t>50 лет Победы, 3б; 50 лет Победы, 5а; 50 лет Победы, 14; 50 лет Победы, 18; 50 лет Победы, 19; 50 лет Победы, 21; 50 лет Победы, 23; 50 лет Победы, 9; Ботаническая, 7А; Бровки, 32а; Волгоградская, 25а; Водолажского, 6а; Волгоградская, 68; Волгоградская, 70; А.Высоцкого, 1; Героев 120 дивизии, 10; Героев 120 дивизии, 23; Героев 120 дивизии, 44; Героев 120 дивизии, 46; Героев 120 дивизии, 48; Героев 120 дивизии, 8; Гинтовта, 5а; Гинтовта, 5б; Гинтовта, 5в; Инструментальный, 11А; Калиновского, 101; Калиновского, 105; Калиновского, 23а; Калиновского, 40к2;  Калиновского, 40к3; Калиновского, 40к4; Калиновского, 48к1; Калиновского, 48к2; Калиновского, 54к1; Калиновского, 54к2; Калиновского, 54к3; Калиновского, 67; Калиновского, 70; Калиновского, 74к1; Калиновского, 74к2; Калиновского, 80к2; Калиновского, 81; Калиновского, 82к1; Калиновского, 82к2; Калиновского, 87; Калиновского, 99; Карбышева, 11; Карбышева, 1к1; Карбышева, 1к2;  Карбышева, 1к3; Карбышева, 7; Карбышева, 9; Козлова, 35; Копиевича, 3; Копиевича, 5; Копиевича, 7; Купревича, 16; Логойский тр. 2; Логойский тр. 28к1;  Логойский тр. 30к4; Логойский тр. 32к1; Логойский тр. 34к1; Логойский тр. 4; Логойский тр. 6; Логойский тр. 8; Макаенка, 15в; Макаенка, 7а; Навуковая, 2; Навуковая, 4; Навуковая, 6; Никифорова, 10; Никифорова, 8; Огинского, 4;  Основателей, 3; Основателей, 5; Основателей, 11; Основателей, 13; Острошицкая, 6; Острошицкая, 15; Парниковая, 3к2; Парниковая, 3к3;  Парниковая, 9; Калинина пер., 9; К.Чорного пер., 5а; Почтовая, 2; Независимости пр-т, 191Е; Независимости пр-т, 191Ж; Независимости, 191и; Независимости пр-т, 123к2; Независимости пр-т, 123к3; Независимости пр-т, 125; Независимости пр-т, 127; Независимости пр-т, 129к2; Независимости пр-т, 131к1;  Независимости пр-т, 131к2;  Независимости пр-т, 133; Независимости, 134к1; Независимости, 134к2; Независимости пр-т, 137к1; Независимости пр-т, 137к2; Независимости пр-т, 143к1; Независимости пр-т, 145; Независимости пр-т, 147к2; Независимости пр-т, 151к1; Независимости пр-т, 151к2;  Независимости пр-т, 155к1; Независимости пр-т, 157; Независимости пр-т, 183; Независимости пр-т, 185; Независимости пр-т, 72; Независимости пр-т, 72 а; Независимости пр-т, 76; Независимости пр-т, 80; Независимости пр-т, 91; Независимости пр-т, 93; Руссиянова, 21; Руссиянова, 24; Руссиянова, 25; Руссиянова, 30к1; Руссиянова, 30к2; Руссиянова, 32к2; Садовая, 12; Садовая, 6а; Садовая, 7; Седых, 12; Седых, 14а; Седых, 14б; Скорины, 43; Скорины, 43А; Славинского, 10а; Славинского, 17; Славинского, 29; Славинского, 37; Славинского, 39; Славинского, 41; Славинского, 43; Славинского, 6; Славинского, 9; Стариновская, 2; Сурганова, 22; Тикоцкого, 10; Тикоцкого, 14; Тикоцкого, 16; Тикоцкого, 18; Тикоцкого, 20; Тикоцкого, 24; Тикоцкого, 26; Тикоцкого, 28; Тикоцкого, 34к1; Тикоцкого, 34к2; Тикоцкого, 38; Тикоцкого, 4; Тикоцкого, 42; Тикоцкого, 46к1; Тикоцкого, 46к2; Тикоцкого, 48; Тикоцкого, 50к1;  Тикоцкого, 50к2; Тикоцкого, 6; Толбухина, 16; Уручская, 5; Филимонова, 35; Филимонова, 39; Филимонова, 47а; Чернышевского, 6; Шафарнянская, 3; Шугаева, 17; Шугаева, 21к1; К. Туровского, 4; Я.Коласа, 52; Я.Коласа, 50к1.</t>
  </si>
  <si>
    <t>Острошицкая 17</t>
  </si>
  <si>
    <t>Городецкая 3</t>
  </si>
  <si>
    <t>Городецкая 2</t>
  </si>
  <si>
    <t>Гинтовта 32</t>
  </si>
  <si>
    <t>пр. Независимости, д.80</t>
  </si>
  <si>
    <t>Острошицкая 13</t>
  </si>
  <si>
    <t>Острошицкая 5</t>
  </si>
  <si>
    <t xml:space="preserve">замена дверей </t>
  </si>
  <si>
    <t>замена окон</t>
  </si>
  <si>
    <t xml:space="preserve">Городецкая,5 </t>
  </si>
  <si>
    <t>Стариновская,4 п. 1-19</t>
  </si>
  <si>
    <t>Никифорова,35 п.1,2</t>
  </si>
  <si>
    <t>Никифорова,33 п.1,2</t>
  </si>
  <si>
    <t>Никифорова,31 п.1,2</t>
  </si>
  <si>
    <t>Никифорова23 п.1,2,3</t>
  </si>
  <si>
    <t>Руссиянова,12 п. 1-10</t>
  </si>
  <si>
    <t>Гинтовта,36 п.1-6</t>
  </si>
  <si>
    <t>Городецкая 10 п1,2</t>
  </si>
  <si>
    <t>Гинтовта 24</t>
  </si>
  <si>
    <t>ремонт м/камеры</t>
  </si>
  <si>
    <t>10</t>
  </si>
  <si>
    <t>15</t>
  </si>
  <si>
    <t>6</t>
  </si>
  <si>
    <t>4</t>
  </si>
  <si>
    <t>2</t>
  </si>
  <si>
    <t>30</t>
  </si>
  <si>
    <t>12</t>
  </si>
  <si>
    <t>1</t>
  </si>
  <si>
    <t>замена запорной арматуры</t>
  </si>
  <si>
    <t>25</t>
  </si>
  <si>
    <t>65</t>
  </si>
  <si>
    <t>11</t>
  </si>
  <si>
    <t>5</t>
  </si>
  <si>
    <t xml:space="preserve">замена насосов </t>
  </si>
  <si>
    <t>3</t>
  </si>
  <si>
    <t>замена насоса</t>
  </si>
  <si>
    <t>Шугаева д. 9</t>
  </si>
  <si>
    <t>Шугаева д. 7</t>
  </si>
  <si>
    <t>замена дверей</t>
  </si>
  <si>
    <t>Шугаева д. 11</t>
  </si>
  <si>
    <t>провал пола мусорокамеры</t>
  </si>
  <si>
    <t>Руссиянова д.30, корп 2, п1,2,3,4,5,6</t>
  </si>
  <si>
    <t>Руссиянова д.30, корп 1, п1,2,3,4,5,6</t>
  </si>
  <si>
    <t>Руссиянова д.14(под-д 1-4)</t>
  </si>
  <si>
    <t>Руссиянова д.15</t>
  </si>
  <si>
    <t>Руссиянова д.28 п 1,2</t>
  </si>
  <si>
    <t>Руссиянова д.46(под-д 1)</t>
  </si>
  <si>
    <t>Руссиянова д.24 (под-д 1-13)</t>
  </si>
  <si>
    <t>Шугаева д. 3 ,корп.1</t>
  </si>
  <si>
    <t>Руссиянова 3, кор. 2, (под-д 1-3)</t>
  </si>
  <si>
    <t xml:space="preserve">установка поддона вент.шахт </t>
  </si>
  <si>
    <t>Шугаева 3, кор. 4, (под-д 4,5,6)</t>
  </si>
  <si>
    <t>Шугаева 21, кор. 1, (под-д 2)</t>
  </si>
  <si>
    <t>Руссиянова 29, кор. 2, (под-д 1)</t>
  </si>
  <si>
    <t>Шугаева 13, кор. 1, (под-д 3, 4, 5, 6, 10)</t>
  </si>
  <si>
    <t>Шугаева 21, кор. 2</t>
  </si>
  <si>
    <t>Шугаева д. 21 корп.1</t>
  </si>
  <si>
    <t>Шугаева д. 17 корп.1, п 3,6,8</t>
  </si>
  <si>
    <t>Шугаева д. 17 корп.3</t>
  </si>
  <si>
    <t>Шугаева д. 13 корп.1</t>
  </si>
  <si>
    <t>Руссиянова д. 5, корпус 1</t>
  </si>
  <si>
    <t>Руссиянова д. 3, корпус 1</t>
  </si>
  <si>
    <t>Руссиянова д. 25</t>
  </si>
  <si>
    <t>Руссиянова д. 13, корпус 3 (под-д 1, 2)</t>
  </si>
  <si>
    <t>ул.Славинского,37, п.11</t>
  </si>
  <si>
    <t>пр.Независимости, д.151/2</t>
  </si>
  <si>
    <t>ул. Руссиянова д.29/2-1п.</t>
  </si>
  <si>
    <t>ул.Руссиянова, д.5/3- 2п.</t>
  </si>
  <si>
    <t xml:space="preserve">ул.Шугаева, д.13/1 под.10 </t>
  </si>
  <si>
    <t>ул.А.Высоцкого,д.1, кв.170</t>
  </si>
  <si>
    <t>ул.Пономарева, д.7, под. 2</t>
  </si>
  <si>
    <t>ул.Путилова,д.3 под.2,6,8</t>
  </si>
  <si>
    <t>ул.Гуртьева, д.16 под.1,2</t>
  </si>
  <si>
    <t>ул.Рогачевская, д.1, под.2</t>
  </si>
  <si>
    <t>ул.Водолажского,д. 23</t>
  </si>
  <si>
    <t>ул. Героев 120 Дивизии, д.25</t>
  </si>
  <si>
    <t>ул.Филимонова, д.39 п.1</t>
  </si>
  <si>
    <t>ул.Филимонова, д.43 п.1</t>
  </si>
  <si>
    <t>ул.Филимонова,д. 47А п.1</t>
  </si>
  <si>
    <t>ул.Кедышко, д.8 кв.19, 37</t>
  </si>
  <si>
    <t>ул.К.Чорного, д.31 п.1, 2, 3 (примыкание)</t>
  </si>
  <si>
    <t>ул.К.Чорного, д.31 лифтовые</t>
  </si>
  <si>
    <t>ул.Калинина, д.4 п.1 кв.15, п.2 кв.28, 29</t>
  </si>
  <si>
    <t>ул.К.Чорного, д.3 кв.46,47</t>
  </si>
  <si>
    <t>пр.Независимости, д.72А п.4 кв.77,78</t>
  </si>
  <si>
    <t>пр.Независимости, д.76 кв.84</t>
  </si>
  <si>
    <t>ул.Чернышевского, д.3 п.2 кв.16,17 п.3 кв.25</t>
  </si>
  <si>
    <t>ул.Чернышевского, д.7 п.2 кв.39,40  п.3 кв.60</t>
  </si>
  <si>
    <t>ул.Чернышевского, д.11 п. кв.15</t>
  </si>
  <si>
    <t>ул.Волгоградская, д.49- 2п.</t>
  </si>
  <si>
    <t>пр.Независимости, д.111 п.1,2,3</t>
  </si>
  <si>
    <t>ул.Парниковая, д.19А п.1</t>
  </si>
  <si>
    <t>ул.Волгоградская, д.39 п.1</t>
  </si>
  <si>
    <t>ул.Волгоградская, д.49 п.2</t>
  </si>
  <si>
    <t>ул.Кнорина, д.13 п. 2, 3</t>
  </si>
  <si>
    <t>пр-д Чайковского, д.4 п.1</t>
  </si>
  <si>
    <t>ул.Чернышевского, д.4 п.2 кв.15, п.4 кв.35</t>
  </si>
  <si>
    <t>ул.К.Чорного, д.33Б п.1 кв.3,4</t>
  </si>
  <si>
    <t>ул.К.Чорного, д.26 п.1 кв.7</t>
  </si>
  <si>
    <t>ул.Калинина, д.14 п.2 кв.9</t>
  </si>
  <si>
    <t>ул.Козлова, д.19 п.1 кв.74, 78, 80,81,82,84</t>
  </si>
  <si>
    <t>ул.Краснозвездная, д.16 п.2  кв. 7, 8  п.3 кв.11,12</t>
  </si>
  <si>
    <t>пер.К.Чорного, д.3 п.2 кв.79,80</t>
  </si>
  <si>
    <t>ул.К.Чорного, д.10 п.2 кв.10,11 п.3 кв.16</t>
  </si>
  <si>
    <t>ул.Сурганова, д.20/1 п.2 кв.25</t>
  </si>
  <si>
    <t>ул.Сурганова, д.30 кв.17, 18, 19, 20</t>
  </si>
  <si>
    <t>ул.Чернышевского, д.7А п.1</t>
  </si>
  <si>
    <t>ул.Козлова, д.15  п.1 кв.10,11</t>
  </si>
  <si>
    <t>ул.Ботаническая, д.7А п.2 кв.46,47</t>
  </si>
  <si>
    <t>ул.Ботаническая, д.3 п.3</t>
  </si>
  <si>
    <t>Ложинская д.15 п.2</t>
  </si>
  <si>
    <t>ул. Парниковая, д.11, кв.13</t>
  </si>
  <si>
    <t>Работы по обследованию системы вентиляции с выдачей технического заключения</t>
  </si>
  <si>
    <t xml:space="preserve">ул.Калиновского,30 под 1- 4 </t>
  </si>
  <si>
    <t>пр.Независимости,131/2,п.1</t>
  </si>
  <si>
    <t>ремонт пола</t>
  </si>
  <si>
    <t>ул.Седых , д.68, п89</t>
  </si>
  <si>
    <t>ул.Калиновского , д.57/2 кв.45</t>
  </si>
  <si>
    <t>ул.Калиновского , д.93 кв.63</t>
  </si>
  <si>
    <t>ул.Калиновского , д.107, кв.11</t>
  </si>
  <si>
    <t>ул.Калиновского,53/2, п.5,6,4</t>
  </si>
  <si>
    <t>ул.Калиновского,61, п.3,6,7</t>
  </si>
  <si>
    <t>ул.Калиновского,69, п.4,5,6,8</t>
  </si>
  <si>
    <t>ул.Калиновского,73/1, п.3,4,5,</t>
  </si>
  <si>
    <t>ул.Калиновского,73/2, п.2,3,4</t>
  </si>
  <si>
    <t>ул.Калиновского,57/2, п.2,3,4</t>
  </si>
  <si>
    <t>ул.Беляева, д.3кв. 67</t>
  </si>
  <si>
    <t>ул. Уручская д.8 п.2,6</t>
  </si>
  <si>
    <t>ул. Уручская д.6 п.5</t>
  </si>
  <si>
    <t>ул.Острошицкая д.17  п2,8</t>
  </si>
  <si>
    <t>ул.Острошицкая д.5 п1</t>
  </si>
  <si>
    <t>ул.Ложинская д.19 п4,8</t>
  </si>
  <si>
    <t xml:space="preserve">ул.Городецкая д.3 п8-9 </t>
  </si>
  <si>
    <t xml:space="preserve">ул.Городецкая д.2 п4-8 </t>
  </si>
  <si>
    <t>ул.Гинтовта д.6 п1,4</t>
  </si>
  <si>
    <t>ул.Гинтовта д.40 п3</t>
  </si>
  <si>
    <t xml:space="preserve">ул.Гинтовта д.4  </t>
  </si>
  <si>
    <t>ул.Гинтовта д.32 п4</t>
  </si>
  <si>
    <t xml:space="preserve">ул.Гинтовта д.18 7под </t>
  </si>
  <si>
    <t>ул.Никифорова д.39 п4</t>
  </si>
  <si>
    <t>ул.Городецкая д.20 п1,2</t>
  </si>
  <si>
    <t>ул.Никифоровад.,39 п1-4</t>
  </si>
  <si>
    <t>ул.Никифорова,д.23 п. 1-7</t>
  </si>
  <si>
    <t>ул.Гинтовта,д.40 1-6</t>
  </si>
  <si>
    <t>ул.Гинтовта,д.44 1-6</t>
  </si>
  <si>
    <t>ул.Городецкая,д.6 п.1,2,3</t>
  </si>
  <si>
    <t>ул.Городецкая,д.64 п.1,2</t>
  </si>
  <si>
    <t>ул.Стариновская д.4 п1-19</t>
  </si>
  <si>
    <t>ул.Руссиянова д. 32, корпус 1, п.1,3,5</t>
  </si>
  <si>
    <t>ул.Руссиянова д. 30, корпус 1, п.2,3,4</t>
  </si>
  <si>
    <t>ул.Шугаева д.19, кор. 2, п.4</t>
  </si>
  <si>
    <t>ул.Шугаева д. 7, над машинным пом.</t>
  </si>
  <si>
    <t>ул.Шугаева д. 9, над машинным пом.</t>
  </si>
  <si>
    <t>ул.Руссиянова д. 21, п.1</t>
  </si>
  <si>
    <t>ул.Руссиянова д. 28, п.1</t>
  </si>
  <si>
    <t>ул.Руссиянова д. 5, корпус 1, п.1</t>
  </si>
  <si>
    <t>ул.Шугаева д.19, корп. 2 (кв 31,32,263,264)</t>
  </si>
  <si>
    <t>ул.Шугаева д. 17, корп. 1, п.3,4,7</t>
  </si>
  <si>
    <t xml:space="preserve">ул.Шугаева д.19, корп. 2 </t>
  </si>
  <si>
    <t>ул.Шугаева д.19, корп. 2, п.4</t>
  </si>
  <si>
    <t xml:space="preserve">ул.Руссиянова 13, корп. 2 </t>
  </si>
  <si>
    <t>ул.Руссиянова 13, корп. 1, п.3</t>
  </si>
  <si>
    <t>ул.Шугаева д. 21, корп. 2,  п.1</t>
  </si>
  <si>
    <t>ул.Пономарева, д.2</t>
  </si>
  <si>
    <t>ул.Волгоградская, д.25 п.1,2</t>
  </si>
  <si>
    <t>ул.Волгоградская, д.25Б п.1,2</t>
  </si>
  <si>
    <t>ул.Кедышко, д.5А</t>
  </si>
  <si>
    <t>ул.Кедышко, д.3</t>
  </si>
  <si>
    <t>ул.Кедышко, д.7</t>
  </si>
  <si>
    <t>ул.Кедышко, д.9</t>
  </si>
  <si>
    <t>ул.Филимонова, д.31</t>
  </si>
  <si>
    <t>ул.Волгоградская, д.27</t>
  </si>
  <si>
    <t>ул.Волгоградская, д.39</t>
  </si>
  <si>
    <t>ул.Волгоградская, д.19</t>
  </si>
  <si>
    <t>ул.Кедышко, д.21</t>
  </si>
  <si>
    <t>ул.Кедышко, д.21А</t>
  </si>
  <si>
    <t>ул.К.Чорного, д.4</t>
  </si>
  <si>
    <t>ул.К.Чорного, д.6</t>
  </si>
  <si>
    <t>ул.К.Чорного, д.7</t>
  </si>
  <si>
    <t>ул.К.Чорного, д.10</t>
  </si>
  <si>
    <t>пр.Независимости, д.76</t>
  </si>
  <si>
    <t>ул.Сурганова, д.16</t>
  </si>
  <si>
    <t>ул.Сурганова, д.20/1</t>
  </si>
  <si>
    <t>ул.Сурганова, д.30</t>
  </si>
  <si>
    <t>ул.Чернышевского, д.11А</t>
  </si>
  <si>
    <t>ул.Волгоградская, д.63-17,20, 37,40</t>
  </si>
  <si>
    <t>ул. Руссиянова, д.21-81</t>
  </si>
  <si>
    <t>ул.Руссиянова,д.14-106</t>
  </si>
  <si>
    <t>ул.Высоцкого, д.1-69</t>
  </si>
  <si>
    <t>ул.Руссиянова, д.21-40</t>
  </si>
  <si>
    <t>ул.Руссиянова, д.15-46</t>
  </si>
  <si>
    <t>ул.Скорины, д.43а-128</t>
  </si>
  <si>
    <t>ул.Шугаева, д.13/1 -167</t>
  </si>
  <si>
    <t xml:space="preserve">ул.Шугаева, д.17-83,90 </t>
  </si>
  <si>
    <t xml:space="preserve">ул.Уручская д.8 </t>
  </si>
  <si>
    <t>ул.Острошицкая д.15</t>
  </si>
  <si>
    <t>ул.Острошицкая д.13</t>
  </si>
  <si>
    <t>ул.Острошицкая, д.11</t>
  </si>
  <si>
    <t>ул.Острошицкая, д. 5</t>
  </si>
  <si>
    <t xml:space="preserve">ул.Ложинская, д.17   </t>
  </si>
  <si>
    <t xml:space="preserve">ул.Городецкая, д.10 </t>
  </si>
  <si>
    <t>ул.Городецкая, д.16</t>
  </si>
  <si>
    <t>ул.Городецкая, д.5</t>
  </si>
  <si>
    <t>ул.Городецкая, д.3</t>
  </si>
  <si>
    <t>ул.Городецкая, д.2</t>
  </si>
  <si>
    <t xml:space="preserve">ул.Гинтовта, д.44  </t>
  </si>
  <si>
    <t>ул.Гинтовта, д.40</t>
  </si>
  <si>
    <t>ул.Гинтовта, д.36</t>
  </si>
  <si>
    <t>ул.Гинтовта, д.32</t>
  </si>
  <si>
    <t>ул.Шафарняская, д.6</t>
  </si>
  <si>
    <t>ул.Шафарняская, д.2а</t>
  </si>
  <si>
    <t>ул.Шафарняская, д.2</t>
  </si>
  <si>
    <t>ул.Городецкая, д.62</t>
  </si>
  <si>
    <t>ул.Городецкая, д.58</t>
  </si>
  <si>
    <t xml:space="preserve">ул.Гинтовта, д.24  </t>
  </si>
  <si>
    <t xml:space="preserve">ул.Гинтовта, д.18 </t>
  </si>
  <si>
    <t>ул.Гинтовта, д.10</t>
  </si>
  <si>
    <t>ул.Гинтовта, д.8</t>
  </si>
  <si>
    <t>ул.Гинтовта, д.6</t>
  </si>
  <si>
    <t xml:space="preserve">ул.Руссиянова, д.12 </t>
  </si>
  <si>
    <t>ул.Руссиянова, д.10</t>
  </si>
  <si>
    <t>ул.Никифорова, д.41</t>
  </si>
  <si>
    <t>ул.Никифорова, д.39</t>
  </si>
  <si>
    <t>ул.Никифорова, д.35</t>
  </si>
  <si>
    <t>ул.Никифорова, д.31 п1,2</t>
  </si>
  <si>
    <t>ул.Никифорова, д.33</t>
  </si>
  <si>
    <t>ул.Никифорова, д.23</t>
  </si>
  <si>
    <t>ул.Никифорова, д.25</t>
  </si>
  <si>
    <t xml:space="preserve">ул.Независимости, д.182  </t>
  </si>
  <si>
    <t>ул.Руссиянова д. 5 корпус 1 под1-2, кв.59,63,67,8,12,16,20,24,28,29,31,32,36,17,21,25,54,58,62,50,61,15,19,23</t>
  </si>
  <si>
    <t>ул.Руссиянова д. 14, кв 106. кв88</t>
  </si>
  <si>
    <t>ул.Руссиянова д. 3 корпус 1 под1,2,3 (кв.241, 242,243,366,585,МОП)</t>
  </si>
  <si>
    <t>ул.Руссиянова д. 3 корпус 2 под 3 (кв.16,32,47,78,82, МОП)</t>
  </si>
  <si>
    <t>ул.Руссиянова д. 5 корпус 2, (кв.,12, 38, 49, 95, 99)</t>
  </si>
  <si>
    <t>ул.Руссиянова д. 5 корпус 3, (кв.,16, 17, 20, 52, 62)</t>
  </si>
  <si>
    <t>ул.Руссиянова, д.27 корпус 1 под1-5</t>
  </si>
  <si>
    <t>ул.Руссиянова, д.27 корпус 2 под1-2,кв. 18, 19, 30, 31, 42, 43, 54, 55, 66, 67, 78, 79, 90, 91, 102, 103</t>
  </si>
  <si>
    <t>ул.Руссиянова, д.29 корпус 2 под1-5,(под4 МОП)</t>
  </si>
  <si>
    <t>ул.Руссиянова, д.29 корпус 1 под.7,8,кв.18,50,54,154,161, МОП</t>
  </si>
  <si>
    <t xml:space="preserve">ул. Руссиянова д. 13 корпус 1 </t>
  </si>
  <si>
    <t xml:space="preserve">ул.Руссиянова д. 13 корпус 2 </t>
  </si>
  <si>
    <t>ул.Руссиянова д. 21</t>
  </si>
  <si>
    <t>ул.Шугаева, д.23 корпус 2, кв.№ 160,156,159,44,48,195,191,204.МОП под.№2,5,8</t>
  </si>
  <si>
    <t>ул.Шугаева, д. 21 корпус 1,кв. №18,24,25,37(торец дома),231,247,325, Моп под.3,6</t>
  </si>
  <si>
    <t xml:space="preserve">ул.Шугаева, д.13 корпус 2, под.1-2 </t>
  </si>
  <si>
    <t xml:space="preserve">ул.Шугаева, д.13 корпус 1, кв. №№ 2,11,15,19,23,31(торец дома со стороны жилого дома ул. Шугаева 13/2)  </t>
  </si>
  <si>
    <t>ул.Шугаева, д.3 корпус 2, кв 16,20,24,25</t>
  </si>
  <si>
    <t>ул.Шугаева, д.3 корпус 4, под1,2,3, МОП, кв 44</t>
  </si>
  <si>
    <t>ул.Шугаева, д.3 корпус 3, под.№3, кв.№,100, 64,90, МОП;  под №5,6 кв.54,58;  под. №4, кв.№118,126,125; под. №170; под. №6, кв.№ , 200,176</t>
  </si>
  <si>
    <t>ул.Шугаева, д.3 корпус 1, под 3, МОП</t>
  </si>
  <si>
    <t>ул.Шугаева, д.23 корпус 1, (кв. 45,52,62,82)</t>
  </si>
  <si>
    <t>ул.Шугаева, д.21 корпус 2</t>
  </si>
  <si>
    <t>ул.Шугаева, д.19 корпус 2</t>
  </si>
  <si>
    <t>ул.Шугаева, д.17 корпус 3</t>
  </si>
  <si>
    <t>ул.Шугаева, д.17</t>
  </si>
  <si>
    <t>ул.Шугаева, д.17 корпус 1</t>
  </si>
  <si>
    <t>Никифорова, д.8-9п.</t>
  </si>
  <si>
    <t>ул.Шугаева, д.3/3-3,4 п.</t>
  </si>
  <si>
    <t>проезд Чайковского, д.3</t>
  </si>
  <si>
    <t>ул.Водолажского, д.23</t>
  </si>
  <si>
    <t>ул.Основателей, д.13</t>
  </si>
  <si>
    <t>ул.Водолажского,д.23</t>
  </si>
  <si>
    <t>ул.Макаёнка, д.14А</t>
  </si>
  <si>
    <t>пр.Независимости,  д.111</t>
  </si>
  <si>
    <t>пр.Независимости, д.113</t>
  </si>
  <si>
    <t xml:space="preserve">ул.Калинина, д.15А </t>
  </si>
  <si>
    <t>ул.Калинина, д.15</t>
  </si>
  <si>
    <t>ул.Калинина, д.13</t>
  </si>
  <si>
    <t>ул.Калинина, д.4</t>
  </si>
  <si>
    <t>ул.Калинина, д.1</t>
  </si>
  <si>
    <t>пер.Инструментальный, д.13</t>
  </si>
  <si>
    <t>ул.Козлова, д.13</t>
  </si>
  <si>
    <t xml:space="preserve">ул.Козлова, д.15 </t>
  </si>
  <si>
    <t>ул.Козлова, д.19</t>
  </si>
  <si>
    <t>ул.Козлова, д.29А</t>
  </si>
  <si>
    <t>ул.Козлова, д.31</t>
  </si>
  <si>
    <t>пр.Независимости, д.91</t>
  </si>
  <si>
    <t>ул.Мержинского, д.5</t>
  </si>
  <si>
    <t>ул.Калинина, д.8</t>
  </si>
  <si>
    <t>ул.Калинина, д.5</t>
  </si>
  <si>
    <t>ул.Чернышевского, д.13</t>
  </si>
  <si>
    <t>ул.Гинтовта, д.5а</t>
  </si>
  <si>
    <t xml:space="preserve">ул.Уручская, д.5а </t>
  </si>
  <si>
    <t>ул.Гинтовта, д.5б</t>
  </si>
  <si>
    <t>ул.Гинтовта, д.5в</t>
  </si>
  <si>
    <t>пр.Независимости, д.181</t>
  </si>
  <si>
    <t>ул.Городецкая, д.32</t>
  </si>
  <si>
    <t xml:space="preserve">ул.Стариновская,д.4 </t>
  </si>
  <si>
    <t>ул.Шафарнянская, д.14</t>
  </si>
  <si>
    <t>ул.Острошицкая, д.17</t>
  </si>
  <si>
    <t>ул.Острошицкая, д.23</t>
  </si>
  <si>
    <t>ул.Острошицкая, д. 23(от проезж. части)</t>
  </si>
  <si>
    <t>ул.Острошицкая, д. 17(от проезж. части)</t>
  </si>
  <si>
    <t>ул.Острошицкая д.11(от проезж. части)</t>
  </si>
  <si>
    <t>ул.Уручская, д.1</t>
  </si>
  <si>
    <t>ул.Уручская, д.6</t>
  </si>
  <si>
    <t>ул.Городецкая,д.34(от проезж. части)</t>
  </si>
  <si>
    <t>ул.Стариновская,д.4(от проезж. части)</t>
  </si>
  <si>
    <t xml:space="preserve">ул.Руссиянова, д.13 корпус 3 </t>
  </si>
  <si>
    <t>ул.Руссиянова, д.27 корпус 2</t>
  </si>
  <si>
    <t>ул.Кнорина, д.16 кв.9</t>
  </si>
  <si>
    <t>ул.. Героев 120 Дивизии, д.20 кв.38</t>
  </si>
  <si>
    <t>ул.Макаёнка, д.14А кв. 5, 6, 7, 8</t>
  </si>
  <si>
    <t>ул.Парниковая, д.17А кв. 5,6, 7, 8</t>
  </si>
  <si>
    <t>ул.Кнорина, д.15а кв. 54</t>
  </si>
  <si>
    <t>ул.Волгоградская, д.15А кв. 12, 18, 29,32, 34, 41</t>
  </si>
  <si>
    <t>ул.Волгоградская, д.17 кв. 6, 10</t>
  </si>
  <si>
    <t>ул.Кедышко, д.7А кв.59, 34</t>
  </si>
  <si>
    <t>ул.Мержинского, д.11А кв.5, 6, 7, 8, 13, 14, 15, 16</t>
  </si>
  <si>
    <t>ул.Калинина, д.15 кв.15, 12, 16, 21, 25, 28, 32</t>
  </si>
  <si>
    <t>ул.Калинина, д.14 кв.5, 6, 12</t>
  </si>
  <si>
    <t>ул.Калинина, д.3 кв.18</t>
  </si>
  <si>
    <t>ул.Козлова, д.13 кв.52</t>
  </si>
  <si>
    <t>ул.Козлова, д.23А кв.21</t>
  </si>
  <si>
    <t>ул.Краснозвездная, д.16 кв.3,6</t>
  </si>
  <si>
    <t>пер.К.Чорного, д.9 кв.9, 10, 22, 24</t>
  </si>
  <si>
    <t>ул.К.Чорного, д.4 кв.7, 8, 9, 16, 17, 18 ,27</t>
  </si>
  <si>
    <t>ул.К.Чорного, д.7 кв. 8, 9, 18, 20, 23 30, 7, 32, 19, 31</t>
  </si>
  <si>
    <t>ул.К.Чорного, д.12 кв.4,5,9,10,11,15,16</t>
  </si>
  <si>
    <t>ул.К.Чорного, д.14 кв.8</t>
  </si>
  <si>
    <t>ул.Сурганова, д.16 кв.6, 14</t>
  </si>
  <si>
    <t>ул.Сурганова, д.20/1 кв.13, 16</t>
  </si>
  <si>
    <t>ул.Сурганова, д.30 кв.20, 17, 37, 12, 32, 29, 15, 8, 15, 11, 10, 7, 6, 36, 5, 19</t>
  </si>
  <si>
    <t>ул.Я.Коласа, д.30 кв.26, 22, 18, 14, 10</t>
  </si>
  <si>
    <t>ул.Гинтовта,д.10 незадымляйка МОП</t>
  </si>
  <si>
    <t>ул.Гинтовта,д.8 незадымляйка МОП</t>
  </si>
  <si>
    <t>ул.Городецкая,д.70 п.1,3 незадымляйка МОП</t>
  </si>
  <si>
    <t>пр.Независимости, д.180-272</t>
  </si>
  <si>
    <t>ул.Городецкая,д.58 п.7,8,9 незадымляйка МОП</t>
  </si>
  <si>
    <t>ул.Руссиянова,д. 29/1 (за домом)</t>
  </si>
  <si>
    <t>ул. Основателей,д.11 под.3</t>
  </si>
  <si>
    <t>ул.Основателей,д.13 под.2</t>
  </si>
  <si>
    <t>ул.Садовая, д.14 под.1,2,3</t>
  </si>
  <si>
    <t>ул.Садовая, д.11 под.1,2,3</t>
  </si>
  <si>
    <t>ул.Седых,д.56 п.3,5</t>
  </si>
  <si>
    <t>ул.Седых,д.62 п.4,6</t>
  </si>
  <si>
    <t>ул.Славинского,д.10,п.1</t>
  </si>
  <si>
    <t>ул.Уручская д.8 п1-8</t>
  </si>
  <si>
    <t>ул.Уручская , д.5а п1-2</t>
  </si>
  <si>
    <t>ул.Острошицкая д.13 п1-2</t>
  </si>
  <si>
    <t>ул.Острошицкая д.11 п1-9</t>
  </si>
  <si>
    <t>ул.Шафарнянская, д.14 п1-8</t>
  </si>
  <si>
    <t>ул.Городецкая, д.6 п1-3</t>
  </si>
  <si>
    <t>ул.Городецкая, д. 32 п1-6</t>
  </si>
  <si>
    <t>ул.Городецкая, д.34 п1-3</t>
  </si>
  <si>
    <t>ул.Стариновская, д.4 п.1-12</t>
  </si>
  <si>
    <t>пр.Независимости,д.182 п 1-7</t>
  </si>
  <si>
    <t>ул.Никифорова,д.31</t>
  </si>
  <si>
    <t>ул.Никифорова,д.33</t>
  </si>
  <si>
    <t>ул.Руссиянова,д.12 п1-9</t>
  </si>
  <si>
    <t>ул.Руссиянова,д.10 п 1-9</t>
  </si>
  <si>
    <t>ул.Гинтовта, д.8, п1-2</t>
  </si>
  <si>
    <t>ул.Гинтовта, д.18 п1-10</t>
  </si>
  <si>
    <t>ул.Никифорова, д.25 п1-6</t>
  </si>
  <si>
    <t>пр.Независимости, д.164 пож.</t>
  </si>
  <si>
    <t>пр.Независимости, д.191Б</t>
  </si>
  <si>
    <t>ул.Острошицкая, д.17 п1-9</t>
  </si>
  <si>
    <t>ул.Руссиянова, д.14, под-зд 1,2,3,4</t>
  </si>
  <si>
    <t>ул.Руссиянова, д.13 корп 2, под-зд 4,5</t>
  </si>
  <si>
    <t>ул.Никифорова, д.8 под 12</t>
  </si>
  <si>
    <t>ул.Шугаева, д.3, корпус 4 под-зд 1-6</t>
  </si>
  <si>
    <t>ул.Руссиянова, д.24-1,2, 3, 4 п.</t>
  </si>
  <si>
    <t>ул.Никифорова, д.4-1п.</t>
  </si>
  <si>
    <t>ул. Героев 120 Дивизии, д.20</t>
  </si>
  <si>
    <t>ул. Почтовая, д.1</t>
  </si>
  <si>
    <t>ул.Садовая д.10</t>
  </si>
  <si>
    <t>ул.Садовая д.18</t>
  </si>
  <si>
    <t>ул.Фогеля, д.1</t>
  </si>
  <si>
    <t>ул.Садовая, д.12</t>
  </si>
  <si>
    <t>ул.Садовая, д.4</t>
  </si>
  <si>
    <t>ул.Филимонова, д.47А</t>
  </si>
  <si>
    <t>пр.Независимости, д.93</t>
  </si>
  <si>
    <t>ул.Мержинского, д.11А торец п.2</t>
  </si>
  <si>
    <t xml:space="preserve">ул.Мержинского, д.7 </t>
  </si>
  <si>
    <t>ул.К.Чорного, д.11</t>
  </si>
  <si>
    <t>ул.Калинина, д.30</t>
  </si>
  <si>
    <t xml:space="preserve">ул.Калинина, д.4  </t>
  </si>
  <si>
    <t>пер.Калининградский, д.13</t>
  </si>
  <si>
    <t>ул.Краснозвездная, д.16</t>
  </si>
  <si>
    <t>пер.К.Чорного,д. 9</t>
  </si>
  <si>
    <t>пер.К.Чорного, д.11</t>
  </si>
  <si>
    <t>ул.К.Чорного, д.3</t>
  </si>
  <si>
    <t>ул.К.Чорного, д.12</t>
  </si>
  <si>
    <t>ул.Уручская, д.5а</t>
  </si>
  <si>
    <t>ул.Уручская, д.5</t>
  </si>
  <si>
    <t>ул.Острошицкая, д.21</t>
  </si>
  <si>
    <t>ул.Острошицкая, д.13</t>
  </si>
  <si>
    <t>ул.Руссиянова, д.12</t>
  </si>
  <si>
    <t>пр.Независимости, д.182</t>
  </si>
  <si>
    <t>пр.Независимости, д.180</t>
  </si>
  <si>
    <t>ул.Никифорова, д.10</t>
  </si>
  <si>
    <t>ул.Никифорова, д.11</t>
  </si>
  <si>
    <t>ул.Никифорова, д.4</t>
  </si>
  <si>
    <t>ул.Никифорова, д.15</t>
  </si>
  <si>
    <t>ул.Никифорова, д.8</t>
  </si>
  <si>
    <t>ул.Руссиянова д. 30 корпус 1</t>
  </si>
  <si>
    <t>ул.Руссиянова д. 30 корпус 2</t>
  </si>
  <si>
    <t>ул.Руссиянова д. 14</t>
  </si>
  <si>
    <t>ул.Руссиянова д. 16</t>
  </si>
  <si>
    <t>ул.Руссиянова д. 18</t>
  </si>
  <si>
    <t xml:space="preserve">Замена дверей </t>
  </si>
  <si>
    <t>ул.Калиновского,д.60</t>
  </si>
  <si>
    <t>ул.Калиновского,д.54/2</t>
  </si>
  <si>
    <t>ул.Славинского д.1/4</t>
  </si>
  <si>
    <t>ул.Славинского,д.43</t>
  </si>
  <si>
    <t>ул.Славинского,д.8</t>
  </si>
  <si>
    <t>Логойский тракт,д.10</t>
  </si>
  <si>
    <t>ул.Руссиянова, д.18-12п.</t>
  </si>
  <si>
    <t xml:space="preserve">ул.Шугаева, д.11  </t>
  </si>
  <si>
    <t>ул.Тикоцкого,д.20(вход в тех.подполье)</t>
  </si>
  <si>
    <t>ул.Кедышко, д.23 п.4 вход в подвал</t>
  </si>
  <si>
    <t>ул.Чернышевского, д.12 ТУ</t>
  </si>
  <si>
    <t>пр.Независимости, д.91 п.3 подвал</t>
  </si>
  <si>
    <t>ул.К.Чорного, д.13А п.3 подвал, п.2 выход на кровлю</t>
  </si>
  <si>
    <t>ул.Калинина, д.28  ТУ</t>
  </si>
  <si>
    <t>ул.Волгоградская, д.15 п.2 выход на кровлю</t>
  </si>
  <si>
    <t>ул.Волгоградская, д.15А п.2 выход на кровлю</t>
  </si>
  <si>
    <t>ул.Волгоградская, д.19 п.2 выход на кровлю</t>
  </si>
  <si>
    <t>ул.Волгоградская, д.25 п.2 выход на кровлю</t>
  </si>
  <si>
    <t>ул.Кедышко, д.3 п.1-3</t>
  </si>
  <si>
    <t>ул.Кедышко, д.3А п.1-3</t>
  </si>
  <si>
    <t>ул.Кедышко, д.7 п.1-3</t>
  </si>
  <si>
    <t>ул.Уручская, д.13 (подвал)</t>
  </si>
  <si>
    <t>ул. Шафарнянская,д.4 п.1,2 мусорокамера, кровля+подв</t>
  </si>
  <si>
    <t>ул.Шафарнянская,д.2а п.1,2,3 мусорокамера</t>
  </si>
  <si>
    <t>ул.Шафарнянская, д.2 п 6,7,8 кровля+т.эт.</t>
  </si>
  <si>
    <t>ул.Городецкая, д.64 п1.2 кровля+т/эт.</t>
  </si>
  <si>
    <t>пр.Независимости,д.174 п. 1-9 т/эт.</t>
  </si>
  <si>
    <t>ул.Никифорова,д.39 п4 кровля +п. 1-4 т/эт.</t>
  </si>
  <si>
    <t>ул.Никифорова,д.41 п. 1-5 кровля +т.эт.</t>
  </si>
  <si>
    <t>ул.Гинтовта,д. 36 МОП</t>
  </si>
  <si>
    <t>ул.Гинтовта,д.40 МОП</t>
  </si>
  <si>
    <t>ул.Гинтовта,д.44 МОП</t>
  </si>
  <si>
    <t>ул.Уручская,д.5 МОП</t>
  </si>
  <si>
    <t>ул.Городецкая, д.66 МОП</t>
  </si>
  <si>
    <t>ул.Шугаева д. 23, корпус 1, п. 1,2,3</t>
  </si>
  <si>
    <t>ул.Шугаева д. 23, корпус 2,   п.3,4</t>
  </si>
  <si>
    <t>ул.Шугаева д. 17, корпус  3, под.1,2,3</t>
  </si>
  <si>
    <t>ул.Шугаева д.23, кор.2, подъезд 7</t>
  </si>
  <si>
    <t>ул.Шугаева д.23, кор.1, подъезд 3</t>
  </si>
  <si>
    <t>ул.Руссиянова д.3, кор.2, подъезд 1-3</t>
  </si>
  <si>
    <t>ул.Руссиянова д.14, подъезд 1</t>
  </si>
  <si>
    <t>ул.Руссиянова д. 13, кор. 3, выход на кровлю</t>
  </si>
  <si>
    <t>ул.Седых,60,п.4,5,6,7</t>
  </si>
  <si>
    <t>ул.Седых,62,п.4,8</t>
  </si>
  <si>
    <t xml:space="preserve">                      п.2     РЕМОНТ ОТДЕЛЬНЫХ УЧАСТКОВ ТРУБОПРОВОДОВ, ИНЖЕНЕРНЫХ СИСТЕМ</t>
  </si>
  <si>
    <t>ул.Беляева,д.5</t>
  </si>
  <si>
    <t>ул.Водолажского,д.8 кв.5, 76</t>
  </si>
  <si>
    <t>ул.Водолажского, д.23 кв.71</t>
  </si>
  <si>
    <t>ул.Гуртьева, д.22</t>
  </si>
  <si>
    <t>пр.Независимости, д.131/2, п.1 незад.</t>
  </si>
  <si>
    <t>ул.Логойский тракт,д.28/1 под.1</t>
  </si>
  <si>
    <t>ул. Макаёнка, д.5</t>
  </si>
  <si>
    <t xml:space="preserve">ул.Макаёнка, д.13А </t>
  </si>
  <si>
    <t>ул.Макаёнка, д.15В</t>
  </si>
  <si>
    <t>пр.Независимости, д.92</t>
  </si>
  <si>
    <t>пр.Независимости, д.111</t>
  </si>
  <si>
    <t>ул.Парниковая, д.3к.1</t>
  </si>
  <si>
    <t>ул.Парниковая, д.11</t>
  </si>
  <si>
    <t>ул.Парниковая, д.17А</t>
  </si>
  <si>
    <t>ул.Парниковая, д.19А</t>
  </si>
  <si>
    <t>ул.Волгоградская, д.39А</t>
  </si>
  <si>
    <t>ул.Логойский тракт, д.2</t>
  </si>
  <si>
    <t>ул.Волгоградская,д.17</t>
  </si>
  <si>
    <t>ул.Кедышко, д.23А</t>
  </si>
  <si>
    <t>ул.Чернышевского, д.6</t>
  </si>
  <si>
    <t>ул.Чернышевского, д.4</t>
  </si>
  <si>
    <t>ул.Мержинского, д.11А</t>
  </si>
  <si>
    <t>ул.Мержинского, д.1А</t>
  </si>
  <si>
    <t>ул.К.Чорного, д.32</t>
  </si>
  <si>
    <t>ул.Калинина, д.1 стояки по квартирам</t>
  </si>
  <si>
    <t>пер.Инструментальный, д.15</t>
  </si>
  <si>
    <t>пе.К.Чорного, д.7</t>
  </si>
  <si>
    <t>пер.К.Чорного, д.9</t>
  </si>
  <si>
    <t>ул.К.Чорного, д.14</t>
  </si>
  <si>
    <t>ул.К.Чорного, д.16</t>
  </si>
  <si>
    <t>ул.К.Чорного, д.18</t>
  </si>
  <si>
    <t>пр.Независимости, д.72А</t>
  </si>
  <si>
    <t>пр.Независимости, д.80</t>
  </si>
  <si>
    <t>ул.Чернышевского, д.3</t>
  </si>
  <si>
    <t>ул.Чернышевского, д.7</t>
  </si>
  <si>
    <t>ул.Я.Коласа, д.30</t>
  </si>
  <si>
    <t xml:space="preserve">ул.Я.Коласа, д.34 </t>
  </si>
  <si>
    <t>ул. Уручская, д.4</t>
  </si>
  <si>
    <t>ул. Уручская, д.3</t>
  </si>
  <si>
    <t>ул.Уручская, д.2</t>
  </si>
  <si>
    <t>ул.Гинтовта,д.36</t>
  </si>
  <si>
    <t>пр.Независимости д.185</t>
  </si>
  <si>
    <t>пр. Независимости д.183</t>
  </si>
  <si>
    <t>пр.Независимости д.181</t>
  </si>
  <si>
    <t xml:space="preserve">ул.Гинтовта, д.10 </t>
  </si>
  <si>
    <t>ул.Гинтовта д.5а</t>
  </si>
  <si>
    <t>ул.Гинтовта д.5б</t>
  </si>
  <si>
    <t>ул.Гинтовта,д.44</t>
  </si>
  <si>
    <t>ул.Острошицкая д.17</t>
  </si>
  <si>
    <t>пр.Независимости д.191А</t>
  </si>
  <si>
    <t>ул.Шафарнянская, д.4</t>
  </si>
  <si>
    <t>ул.Шафарнянская, д.2</t>
  </si>
  <si>
    <t>ул. Городецкая д.66</t>
  </si>
  <si>
    <t xml:space="preserve">ул.Гинтовта, д.6  </t>
  </si>
  <si>
    <t>ул.Гинтовта,д.8</t>
  </si>
  <si>
    <t>ул.Гинтовта, д.24</t>
  </si>
  <si>
    <t>ул.Руссиянова д.10</t>
  </si>
  <si>
    <t>ул.Гинтовтад. 6</t>
  </si>
  <si>
    <t>ул.Городецкая д.60</t>
  </si>
  <si>
    <t>ул.Руссиянова д.13, кор. 3</t>
  </si>
  <si>
    <t>ул.Руссиянова д.13, кор. 1</t>
  </si>
  <si>
    <t>ул.Руссиянова д.13, кор. 2</t>
  </si>
  <si>
    <t>ул.Руссиянова д. 27 корпус 2</t>
  </si>
  <si>
    <t>ул.Стариновская, д.37</t>
  </si>
  <si>
    <t>ул.Гуртьева, д.16</t>
  </si>
  <si>
    <t>ул.Калиновского,д.93, п.4,5,6</t>
  </si>
  <si>
    <t>ул.Калиновского,д.91, п.1,2,4</t>
  </si>
  <si>
    <t>ул.Седых,д.64,п.2,3</t>
  </si>
  <si>
    <t>ул.Седых,д.56,п.1,2,3</t>
  </si>
  <si>
    <t xml:space="preserve">ул.Седых,д.62,п.2,3,6 </t>
  </si>
  <si>
    <t>ул.Седых,д.58,п.3</t>
  </si>
  <si>
    <t>ул.Академическая, д.7</t>
  </si>
  <si>
    <t xml:space="preserve">ул.Козлова, д.13 </t>
  </si>
  <si>
    <t>ул.Козлова, д.23А</t>
  </si>
  <si>
    <t>ул.Козлова, д.33</t>
  </si>
  <si>
    <t>ул.Козлова, д.35</t>
  </si>
  <si>
    <t>пер.К.Чорного, д.3</t>
  </si>
  <si>
    <t>пер.К.Чорного, д.5А</t>
  </si>
  <si>
    <t>ул.П.Бровки, д.32А</t>
  </si>
  <si>
    <t>ул.Сурганова, д.20/2</t>
  </si>
  <si>
    <t>ул.Сурганова, д.22</t>
  </si>
  <si>
    <t>ул.Чернышевского, д.11</t>
  </si>
  <si>
    <t>ул.Гинтовта д.32</t>
  </si>
  <si>
    <t>ул.Гинтовта д.4</t>
  </si>
  <si>
    <t>ул.Гинтовта д.5В</t>
  </si>
  <si>
    <t>ул.Гинтовта д.6</t>
  </si>
  <si>
    <t>ул.Гинтовта д.8</t>
  </si>
  <si>
    <t xml:space="preserve">ул.Гинтовта д.10 </t>
  </si>
  <si>
    <t>ул.Острошицкая д.21 подвал</t>
  </si>
  <si>
    <t>ул.Гинтовта,д.18</t>
  </si>
  <si>
    <t>ул.Гинтовта д.36</t>
  </si>
  <si>
    <t>ул.Уручская д.3</t>
  </si>
  <si>
    <t>пр.Независимости д.191ж</t>
  </si>
  <si>
    <t>ул.Острошицкая д.5</t>
  </si>
  <si>
    <t>ул.Городецкая д.66</t>
  </si>
  <si>
    <t>ул.Острошицкая д.11</t>
  </si>
  <si>
    <t>ул.Шугаева д.7  (т/э, т/п в том числе квартир)</t>
  </si>
  <si>
    <t>ул.Шугаева д.3 корп 3 (т/э, т/п в том числе квартир)</t>
  </si>
  <si>
    <t>ул.Шугаева д.3 корп 1 (т/э, т/п в том числе квартир)</t>
  </si>
  <si>
    <t>ул.Шугаева д.3 корп 2 (т/э, т/п в том числе квартир)</t>
  </si>
  <si>
    <t>ул.Шугаева д.3 корп 4 (т/э, т/п в том числе квартир)</t>
  </si>
  <si>
    <t>ул.Шугаева д.17 корп 3 (т/э, т/п в том числе квартир)</t>
  </si>
  <si>
    <t>ул.Шугаева д.19 корп 2 (т/э, т/п в том числе квартир)</t>
  </si>
  <si>
    <t>ул.Шугаева д.21 корп 1 (т/э, т/п в том числе квартир)</t>
  </si>
  <si>
    <t>ул.Шугаева д.21 корп 2 (т/э, т/п в том числе квартир)</t>
  </si>
  <si>
    <t>ул.Руссиянова д. 3 корпус 1</t>
  </si>
  <si>
    <t>ул.Руссиянова д. 3 корпус 2</t>
  </si>
  <si>
    <t>ул.Руссиянова д. 5 корпус 1</t>
  </si>
  <si>
    <t>ул.Руссиянова д. 5 корпус 2</t>
  </si>
  <si>
    <t>ул.Руссиянова д. 15</t>
  </si>
  <si>
    <t>ул.Руссиянова д.25</t>
  </si>
  <si>
    <t>замена водомерного узла</t>
  </si>
  <si>
    <t>ул.Стариновская, д.7</t>
  </si>
  <si>
    <t>ул.Садовая, д.6А</t>
  </si>
  <si>
    <t>ул.Садовая, д.9</t>
  </si>
  <si>
    <t>ул.Садовая, д.14</t>
  </si>
  <si>
    <t>ул.Садовая, д.18</t>
  </si>
  <si>
    <t>ул.Садовая, д.20</t>
  </si>
  <si>
    <t>ул.Филимонова, д.39</t>
  </si>
  <si>
    <t>ул.Волгоградская, д.53</t>
  </si>
  <si>
    <t>ул.Волгоградская, д.63</t>
  </si>
  <si>
    <t>ул.Волгоградская, д.69</t>
  </si>
  <si>
    <t>пр-д Чайковского, д.4</t>
  </si>
  <si>
    <t>ул.Кедышко, д.2</t>
  </si>
  <si>
    <t>ул.Кедышко, д.16</t>
  </si>
  <si>
    <t>ул.Кедышко, д.18</t>
  </si>
  <si>
    <t>пер.К.Чорного, д.7</t>
  </si>
  <si>
    <t>пр.Независимости, д.85к.10</t>
  </si>
  <si>
    <t>ул.Логойский тракт, д.10</t>
  </si>
  <si>
    <t>ул.Острошицкая д.23</t>
  </si>
  <si>
    <t>ул.Городецкая д.10-2,6,10</t>
  </si>
  <si>
    <t>ул.Гинтовта д.40 155-159, 182-186 + подвал</t>
  </si>
  <si>
    <t>ул.Гинтовта д.44 - 161,165,169,173</t>
  </si>
  <si>
    <t>ул.Городецкая д.58</t>
  </si>
  <si>
    <t>ул.Шугаева д.17 корп 1 (т/э, т/п в том числе квартир)</t>
  </si>
  <si>
    <t>ул.Руссиянова д. 27 корпус 1</t>
  </si>
  <si>
    <t>ул.Руссиянова д.29, кор. 1</t>
  </si>
  <si>
    <t>ул.Руссиянова 13, кор. 3</t>
  </si>
  <si>
    <t>ул.Руссиянова 13, кор. 1</t>
  </si>
  <si>
    <t>ул. Городецкая, д.3 п.1,2 (т/эт)</t>
  </si>
  <si>
    <t>ул.Рогачевская, д.1</t>
  </si>
  <si>
    <t>ул.Почтовая, д.7</t>
  </si>
  <si>
    <t>ул.Гуртьева,д. 24</t>
  </si>
  <si>
    <t>ул.Тикоцкого,д.14,п.1,2,4,5,6,7</t>
  </si>
  <si>
    <t>ул.Тикоцкого,д.46 корп.1(1-5под.)</t>
  </si>
  <si>
    <t>ул.Тикоцкого, д.46 корп.2(1-5под.)</t>
  </si>
  <si>
    <t>ул.Тикоцкого,д.48 (1,2,4,5под.)</t>
  </si>
  <si>
    <t>ул.Тикоцкого,д.42(1-5под.)</t>
  </si>
  <si>
    <t>ул.Филимонова, д.43</t>
  </si>
  <si>
    <t>ул.Филимонова, д.45</t>
  </si>
  <si>
    <t>ул.Волгоградская, д.53А</t>
  </si>
  <si>
    <t>ул.Волгоградская, д.57</t>
  </si>
  <si>
    <t>Логойский тракт, д.2</t>
  </si>
  <si>
    <t>Логойский тракт, д.4</t>
  </si>
  <si>
    <t>ул.Волгоградская, д.15А</t>
  </si>
  <si>
    <t>ул.Волгоградская, д.17</t>
  </si>
  <si>
    <t>ул.Волгоградская, д.21Б</t>
  </si>
  <si>
    <t>ул.Волгоградская, д.25</t>
  </si>
  <si>
    <t>ул.Кедышко, д.3А</t>
  </si>
  <si>
    <t>ул.Кедышко, д.6</t>
  </si>
  <si>
    <t>ул.Кедышко, д.14</t>
  </si>
  <si>
    <t>ул.Кедышко, д.23</t>
  </si>
  <si>
    <t>ул.Кнорина, д.3</t>
  </si>
  <si>
    <t>ул.Парниковая, д.3к.2</t>
  </si>
  <si>
    <t>ул.Парниковая, д.3к.3</t>
  </si>
  <si>
    <t>ул.Парниковая, д.5</t>
  </si>
  <si>
    <t>ул.Парниковая, д.7</t>
  </si>
  <si>
    <t>ул.Парниковая, д.9</t>
  </si>
  <si>
    <t>ул.Ложинская,д.19 п. 1,8,9,7</t>
  </si>
  <si>
    <t>ул.Городецкая д.3 п1,2</t>
  </si>
  <si>
    <t>ул.Гинтовта,д.18 п.1,2</t>
  </si>
  <si>
    <t>ул.Гинтовта,д.4 п.3-6</t>
  </si>
  <si>
    <t>ул.Гинтовта,д.24 п.1,2,3</t>
  </si>
  <si>
    <t>ул.Городецкая д.70 п2</t>
  </si>
  <si>
    <t>ул.Стариновская,д.4</t>
  </si>
  <si>
    <t>ул.Никифорова,д.35</t>
  </si>
  <si>
    <t>ул.Никифорова,д.41</t>
  </si>
  <si>
    <t>ул.Никифорова,д.39</t>
  </si>
  <si>
    <t>ул.Никифорова,д.25</t>
  </si>
  <si>
    <t>ул.Никифорова,д.23</t>
  </si>
  <si>
    <t>ул.Руссиянова,д.10</t>
  </si>
  <si>
    <t>ул.Руссиянова,д.12</t>
  </si>
  <si>
    <t>пр.Независимости,д.174</t>
  </si>
  <si>
    <t>пр.Независимости,д.180</t>
  </si>
  <si>
    <t>пр.Независимости,д.182</t>
  </si>
  <si>
    <t>ул.Руссиянова д. 3, корпус 1</t>
  </si>
  <si>
    <t>ул.Руссиянова д. 30, корпус 1, п 3</t>
  </si>
  <si>
    <t>ул.Руссиянова д. 24 т/п 1,2</t>
  </si>
  <si>
    <t>ул.Руссиянова д. 46</t>
  </si>
  <si>
    <t>ул.Руссиянова д. 42</t>
  </si>
  <si>
    <t>ул.Никифорова д. 8</t>
  </si>
  <si>
    <t xml:space="preserve">ул.Никифорова д. 7 </t>
  </si>
  <si>
    <t>п. 2.8.1.Замена электропроводки, электрооборудования и др.</t>
  </si>
  <si>
    <t>ремонт ВРУ, РУ</t>
  </si>
  <si>
    <t>ремонт ВРУ</t>
  </si>
  <si>
    <t>п. 2.8.2. Ремонт электрощитков</t>
  </si>
  <si>
    <t>ул.Никифорова д.4</t>
  </si>
  <si>
    <t>пр.Независимости, д.91А</t>
  </si>
  <si>
    <t>пр.Независимости, д.91Б</t>
  </si>
  <si>
    <t>ул.Натуралистов, д.6</t>
  </si>
  <si>
    <t>ул.Кнорина, д.8Б</t>
  </si>
  <si>
    <t>ул.Кнорина, д.10А</t>
  </si>
  <si>
    <t>ул.Кнорина, д.11</t>
  </si>
  <si>
    <t>ул.Кедышко, д.12</t>
  </si>
  <si>
    <t>кл.Калинина, д.22</t>
  </si>
  <si>
    <t>пр.Независимости, д.85к.11</t>
  </si>
  <si>
    <t>ул.Парниковая,д. 7</t>
  </si>
  <si>
    <t>ул.Мержинского, д.3</t>
  </si>
  <si>
    <t>ул.К.Чорного, д.30</t>
  </si>
  <si>
    <t>ул.К.Чорного, д.24</t>
  </si>
  <si>
    <t>ул.К.Чорного, д.17</t>
  </si>
  <si>
    <t>ул.Чернышевского, д.7А</t>
  </si>
  <si>
    <t>ул.Калиновского,д.15, п.1,2</t>
  </si>
  <si>
    <t>ул.Калиновского,д.35, п.3,4</t>
  </si>
  <si>
    <t>ул.Калиновского,д.53/2, п.1-6</t>
  </si>
  <si>
    <t>ул.Калиновского,д.7, п.1,2</t>
  </si>
  <si>
    <t>ул.Калиновского,д.5, п.2,3</t>
  </si>
  <si>
    <t>ул.Калиновского,д.33, п.3,4</t>
  </si>
  <si>
    <t>ул.Калиновского,д.43, п.3,4</t>
  </si>
  <si>
    <t>ул.Калиновского,д.37, п.3,4</t>
  </si>
  <si>
    <t>ул.Калиновского, д.93, п.1-3</t>
  </si>
  <si>
    <t>ул.Седых,д.38А,п.2,3,4</t>
  </si>
  <si>
    <t>ул.Седых,д.4,п.1,2</t>
  </si>
  <si>
    <t>ул.Седых, д.60,п.1-6</t>
  </si>
  <si>
    <t>ул.Седых, д.62,п.1,2</t>
  </si>
  <si>
    <t>ул.Логойский тракт,д.34/1,п.1,2</t>
  </si>
  <si>
    <t>ул.Тикоцкого,д.14,п.1-7</t>
  </si>
  <si>
    <t>ул.Калиновского,д.56, п.3</t>
  </si>
  <si>
    <t>ул.Калиновского,д.74/1, п.1-6</t>
  </si>
  <si>
    <t>ул.Калиновского,д.80/2, п.1</t>
  </si>
  <si>
    <t>ул.Калиновского,д.57/2, п.1-3</t>
  </si>
  <si>
    <t>ул.Калиновского,д.64, п.1,2</t>
  </si>
  <si>
    <t>пр.Независимости,д.153/2,п.1,2</t>
  </si>
  <si>
    <t>пр.Независимости,д.139,п.4,5,6</t>
  </si>
  <si>
    <t>пр.Независимости,д.141/1,п.3,5,6</t>
  </si>
  <si>
    <t>пр.Независимости,д.135,п.4,5,6</t>
  </si>
  <si>
    <t>ул.Славинского,д.6,п.1,2,5,6</t>
  </si>
  <si>
    <t>ул.Славинского,д.37,п.6,7</t>
  </si>
  <si>
    <t>ул.Славинского,д.10А,п.1</t>
  </si>
  <si>
    <t>ул.Калиновского,д.20, п.2</t>
  </si>
  <si>
    <t>ул.Тикоцкого,д.42,п.5</t>
  </si>
  <si>
    <t>ул.Натуралистов, д.4</t>
  </si>
  <si>
    <t>ул.Натуралистов,д.5</t>
  </si>
  <si>
    <t>ул.Кедышко,д. 8</t>
  </si>
  <si>
    <t>ул.Сурганова, д.20</t>
  </si>
  <si>
    <t>ул.К.Чорного,д. 3</t>
  </si>
  <si>
    <t>ул.К.Чорного, д.15</t>
  </si>
  <si>
    <t>ул.К.Чорного,д. 18</t>
  </si>
  <si>
    <t>ул.Академическая, д.11</t>
  </si>
  <si>
    <t>ул.Академическая, д.11А</t>
  </si>
  <si>
    <t>ул.Калинина, д.10</t>
  </si>
  <si>
    <t>ул.Ботаническая, д.3</t>
  </si>
  <si>
    <t>ул.Ботаническая, д.5</t>
  </si>
  <si>
    <t>пер.Калинина, д.4</t>
  </si>
  <si>
    <t>пер.Калинина, д.6</t>
  </si>
  <si>
    <t xml:space="preserve">ул.Кнорина, д.15 </t>
  </si>
  <si>
    <t>ул.Кнорина, д.15А</t>
  </si>
  <si>
    <t>ул.Макаёнка, д.5</t>
  </si>
  <si>
    <t>ул.Филимонова, д.35</t>
  </si>
  <si>
    <t xml:space="preserve">ул. Городецкая,д.5 </t>
  </si>
  <si>
    <t>ул.Городецкая,д.38</t>
  </si>
  <si>
    <t>ул.Городецкая,д.32</t>
  </si>
  <si>
    <t>ул.Городецкая,д.70</t>
  </si>
  <si>
    <t>ул. Городецкая,д.66</t>
  </si>
  <si>
    <t>ул.Городецкая,д.62</t>
  </si>
  <si>
    <t>ул.Городецкая,д.58</t>
  </si>
  <si>
    <t xml:space="preserve">ул.Гинтовта,д.5а </t>
  </si>
  <si>
    <t>ул.Гинтовта,д.5б</t>
  </si>
  <si>
    <t>ул.Гинтовта,д.5в</t>
  </si>
  <si>
    <t>ул.Гинтовта,д.4</t>
  </si>
  <si>
    <t>ул.Гинтовта,д.40</t>
  </si>
  <si>
    <t>ул.Шафарнянская,д.2а</t>
  </si>
  <si>
    <t>ул.Шафарнянская,д.2</t>
  </si>
  <si>
    <t>ул.Шафарнянская,д.14</t>
  </si>
  <si>
    <t>ул.Шафарнянская,д.4</t>
  </si>
  <si>
    <t>ул. Стариновская,д.4</t>
  </si>
  <si>
    <t xml:space="preserve">ул.Городецкая, д. 60 </t>
  </si>
  <si>
    <t>пр.Независимости,д.181</t>
  </si>
  <si>
    <t>пр.Независимости, д.191А</t>
  </si>
  <si>
    <t>пр.Независимости,д.174 п3,4</t>
  </si>
  <si>
    <t>пр.Независимости,д.164</t>
  </si>
  <si>
    <t>ул.Руссиянова д.18</t>
  </si>
  <si>
    <t xml:space="preserve">ул.Руссиянова д. 27, корпус 1 </t>
  </si>
  <si>
    <t>ул.Шугаева, д.13 корп 1</t>
  </si>
  <si>
    <t xml:space="preserve"> п.2.8.3. Замена светильников на энергосберегающие</t>
  </si>
  <si>
    <t>ул.Руссиянова д.5, кор.1</t>
  </si>
  <si>
    <t>ул.Шугаевад. 21, корп. 2</t>
  </si>
  <si>
    <t>ул.Никифорова д.15</t>
  </si>
  <si>
    <t>ул.Никифорова,д. 4</t>
  </si>
  <si>
    <t>ул.Руссиянова, д. 13, кор. 2</t>
  </si>
  <si>
    <t>ул.Руссиянова д. 5, корп. 1</t>
  </si>
  <si>
    <t>ул.Шугаева, д. 21, корп. 2</t>
  </si>
  <si>
    <t>ул. Кнорина, д.15а</t>
  </si>
  <si>
    <t>ул. Кнорина, д.13</t>
  </si>
  <si>
    <t>ул. Волгоградская, д.49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</si>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</sst>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р_._-;\-* #,##0.00_р_._-;_-* &quot;-&quot;??_р_._-;_-@_-"/>
  </numFmts>
  <fonts count="3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2" fillId="0" borderId="0"/>
    <xf numFmtId="0" fontId="18" fillId="0" borderId="0"/>
    <xf numFmtId="0" fontId="2" fillId="0" borderId="0"/>
    <xf numFmtId="165" fontId="2" fillId="0" borderId="0" applyFont="0" applyFill="0" applyBorder="0" applyAlignment="0" applyProtection="0"/>
    <xf numFmtId="0" fontId="22" fillId="0" borderId="0"/>
    <xf numFmtId="0" fontId="26" fillId="0" borderId="0"/>
    <xf numFmtId="0" fontId="3" fillId="0" borderId="0"/>
  </cellStyleXfs>
  <cellXfs count="360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12" fillId="2" borderId="0" xfId="2" applyFont="1" applyFill="1" applyAlignment="1"/>
    <xf numFmtId="0" fontId="13" fillId="2" borderId="0" xfId="3" applyFont="1" applyFill="1" applyAlignment="1"/>
    <xf numFmtId="0" fontId="5" fillId="2" borderId="0" xfId="3" applyFont="1" applyFill="1" applyAlignment="1"/>
    <xf numFmtId="0" fontId="6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left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9" fillId="2" borderId="0" xfId="0" applyFont="1" applyFill="1" applyAlignment="1"/>
    <xf numFmtId="0" fontId="6" fillId="2" borderId="1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 shrinkToFit="1"/>
    </xf>
    <xf numFmtId="0" fontId="6" fillId="2" borderId="2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3" fillId="2" borderId="1" xfId="2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1" fontId="6" fillId="2" borderId="1" xfId="2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6" fillId="2" borderId="1" xfId="2" applyFont="1" applyFill="1" applyBorder="1" applyAlignment="1">
      <alignment wrapText="1"/>
    </xf>
    <xf numFmtId="3" fontId="6" fillId="2" borderId="2" xfId="2" applyNumberFormat="1" applyFont="1" applyFill="1" applyBorder="1" applyAlignment="1">
      <alignment horizontal="center" wrapText="1"/>
    </xf>
    <xf numFmtId="3" fontId="6" fillId="2" borderId="1" xfId="2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4" fillId="2" borderId="1" xfId="2" applyFont="1" applyFill="1" applyBorder="1" applyAlignment="1">
      <alignment horizont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164" fontId="15" fillId="2" borderId="1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1" fontId="19" fillId="2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5" fillId="2" borderId="0" xfId="3" applyFont="1" applyFill="1" applyAlignment="1">
      <alignment horizontal="left"/>
    </xf>
    <xf numFmtId="0" fontId="8" fillId="2" borderId="2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6" fillId="2" borderId="2" xfId="2" applyFont="1" applyFill="1" applyBorder="1" applyAlignment="1">
      <alignment horizontal="center" shrinkToFit="1"/>
    </xf>
    <xf numFmtId="1" fontId="1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wrapText="1"/>
    </xf>
    <xf numFmtId="1" fontId="15" fillId="2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0" fillId="2" borderId="0" xfId="0" applyFont="1" applyFill="1" applyAlignment="1"/>
    <xf numFmtId="0" fontId="3" fillId="2" borderId="0" xfId="0" applyFont="1" applyFill="1" applyBorder="1" applyAlignment="1">
      <alignment wrapText="1"/>
    </xf>
    <xf numFmtId="0" fontId="0" fillId="2" borderId="1" xfId="0" applyFill="1" applyBorder="1" applyAlignment="1"/>
    <xf numFmtId="3" fontId="1" fillId="2" borderId="1" xfId="0" applyNumberFormat="1" applyFont="1" applyFill="1" applyBorder="1" applyAlignment="1"/>
    <xf numFmtId="3" fontId="1" fillId="2" borderId="3" xfId="0" applyNumberFormat="1" applyFont="1" applyFill="1" applyBorder="1" applyAlignment="1"/>
    <xf numFmtId="1" fontId="6" fillId="2" borderId="1" xfId="3" applyNumberFormat="1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left" vertical="center" wrapText="1"/>
    </xf>
    <xf numFmtId="1" fontId="12" fillId="2" borderId="0" xfId="2" applyNumberFormat="1" applyFont="1" applyFill="1" applyAlignment="1"/>
    <xf numFmtId="1" fontId="5" fillId="2" borderId="0" xfId="3" applyNumberFormat="1" applyFont="1" applyFill="1" applyAlignment="1"/>
    <xf numFmtId="1" fontId="6" fillId="2" borderId="1" xfId="3" applyNumberFormat="1" applyFont="1" applyFill="1" applyBorder="1" applyAlignment="1">
      <alignment horizontal="center" wrapText="1"/>
    </xf>
    <xf numFmtId="1" fontId="0" fillId="2" borderId="1" xfId="0" applyNumberFormat="1" applyFill="1" applyBorder="1" applyAlignment="1"/>
    <xf numFmtId="1" fontId="7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wrapText="1"/>
    </xf>
    <xf numFmtId="1" fontId="8" fillId="2" borderId="1" xfId="2" applyNumberFormat="1" applyFont="1" applyFill="1" applyBorder="1" applyAlignment="1">
      <alignment horizontal="center" wrapText="1" shrinkToFit="1"/>
    </xf>
    <xf numFmtId="1" fontId="6" fillId="2" borderId="1" xfId="0" applyNumberFormat="1" applyFont="1" applyFill="1" applyBorder="1" applyAlignment="1">
      <alignment horizontal="left" wrapText="1"/>
    </xf>
    <xf numFmtId="1" fontId="15" fillId="2" borderId="3" xfId="0" applyNumberFormat="1" applyFont="1" applyFill="1" applyBorder="1" applyAlignment="1">
      <alignment horizontal="center" wrapText="1"/>
    </xf>
    <xf numFmtId="1" fontId="8" fillId="2" borderId="3" xfId="0" applyNumberFormat="1" applyFont="1" applyFill="1" applyBorder="1" applyAlignment="1">
      <alignment vertical="center" wrapText="1"/>
    </xf>
    <xf numFmtId="1" fontId="6" fillId="2" borderId="3" xfId="0" applyNumberFormat="1" applyFont="1" applyFill="1" applyBorder="1" applyAlignment="1">
      <alignment horizontal="left" wrapText="1"/>
    </xf>
    <xf numFmtId="1" fontId="0" fillId="0" borderId="0" xfId="0" applyNumberFormat="1"/>
    <xf numFmtId="1" fontId="4" fillId="2" borderId="1" xfId="0" applyNumberFormat="1" applyFon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wrapText="1"/>
    </xf>
    <xf numFmtId="1" fontId="0" fillId="2" borderId="0" xfId="0" applyNumberFormat="1" applyFill="1"/>
    <xf numFmtId="1" fontId="21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wrapText="1"/>
    </xf>
    <xf numFmtId="0" fontId="16" fillId="2" borderId="0" xfId="0" applyFont="1" applyFill="1" applyAlignment="1"/>
    <xf numFmtId="0" fontId="0" fillId="2" borderId="1" xfId="0" applyFill="1" applyBorder="1"/>
    <xf numFmtId="0" fontId="7" fillId="2" borderId="1" xfId="2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4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left" wrapText="1"/>
    </xf>
    <xf numFmtId="1" fontId="2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left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1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wrapText="1"/>
    </xf>
    <xf numFmtId="0" fontId="0" fillId="2" borderId="3" xfId="0" applyFill="1" applyBorder="1" applyAlignment="1"/>
    <xf numFmtId="0" fontId="1" fillId="2" borderId="3" xfId="0" applyFont="1" applyFill="1" applyBorder="1" applyAlignment="1">
      <alignment horizontal="center"/>
    </xf>
    <xf numFmtId="0" fontId="7" fillId="2" borderId="1" xfId="4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3" applyFont="1" applyFill="1" applyBorder="1" applyAlignment="1">
      <alignment horizontal="center"/>
    </xf>
    <xf numFmtId="1" fontId="7" fillId="2" borderId="1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/>
    <xf numFmtId="0" fontId="0" fillId="2" borderId="0" xfId="0" applyFill="1" applyBorder="1"/>
    <xf numFmtId="2" fontId="0" fillId="2" borderId="0" xfId="0" applyNumberFormat="1" applyFill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1" fontId="19" fillId="2" borderId="5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left" vertical="center" wrapText="1"/>
    </xf>
    <xf numFmtId="1" fontId="28" fillId="2" borderId="3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1" fontId="28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wrapText="1"/>
    </xf>
    <xf numFmtId="0" fontId="7" fillId="2" borderId="1" xfId="4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4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3" fontId="7" fillId="2" borderId="5" xfId="5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28" fillId="2" borderId="1" xfId="0" applyFont="1" applyFill="1" applyBorder="1"/>
    <xf numFmtId="0" fontId="28" fillId="2" borderId="1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" fontId="1" fillId="2" borderId="3" xfId="0" applyNumberFormat="1" applyFont="1" applyFill="1" applyBorder="1" applyAlignment="1">
      <alignment horizontal="center"/>
    </xf>
    <xf numFmtId="0" fontId="30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2" xfId="4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2" borderId="2" xfId="3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0" fontId="11" fillId="2" borderId="2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0" fillId="0" borderId="1" xfId="0" applyBorder="1"/>
    <xf numFmtId="2" fontId="4" fillId="2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2" borderId="1" xfId="2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2" fontId="4" fillId="2" borderId="0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/>
    <xf numFmtId="0" fontId="0" fillId="0" borderId="0" xfId="0"/>
    <xf numFmtId="0" fontId="7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left" wrapText="1"/>
    </xf>
    <xf numFmtId="0" fontId="7" fillId="2" borderId="1" xfId="0" applyFont="1" applyFill="1" applyBorder="1" applyAlignment="1">
      <alignment shrinkToFit="1"/>
    </xf>
    <xf numFmtId="0" fontId="7" fillId="2" borderId="1" xfId="0" applyFont="1" applyFill="1" applyBorder="1" applyAlignment="1"/>
    <xf numFmtId="0" fontId="7" fillId="2" borderId="1" xfId="2" applyNumberFormat="1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vertical="center"/>
    </xf>
    <xf numFmtId="1" fontId="2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/>
    </xf>
    <xf numFmtId="49" fontId="7" fillId="0" borderId="1" xfId="2" applyNumberFormat="1" applyFont="1" applyFill="1" applyBorder="1" applyAlignment="1">
      <alignment horizontal="center" wrapText="1" shrinkToFit="1"/>
    </xf>
    <xf numFmtId="0" fontId="7" fillId="0" borderId="1" xfId="0" applyFont="1" applyFill="1" applyBorder="1" applyAlignment="1">
      <alignment shrinkToFit="1"/>
    </xf>
    <xf numFmtId="0" fontId="28" fillId="0" borderId="1" xfId="0" applyFont="1" applyBorder="1"/>
    <xf numFmtId="0" fontId="7" fillId="2" borderId="6" xfId="0" applyFont="1" applyFill="1" applyBorder="1" applyAlignment="1">
      <alignment vertical="center" wrapText="1"/>
    </xf>
    <xf numFmtId="1" fontId="28" fillId="2" borderId="1" xfId="0" applyNumberFormat="1" applyFont="1" applyFill="1" applyBorder="1" applyAlignment="1">
      <alignment horizontal="center" shrinkToFit="1"/>
    </xf>
    <xf numFmtId="0" fontId="28" fillId="2" borderId="1" xfId="0" applyFont="1" applyFill="1" applyBorder="1" applyAlignment="1">
      <alignment horizontal="center" shrinkToFit="1"/>
    </xf>
    <xf numFmtId="0" fontId="7" fillId="0" borderId="1" xfId="2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2" borderId="3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left" wrapText="1"/>
    </xf>
    <xf numFmtId="1" fontId="28" fillId="2" borderId="1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 wrapText="1"/>
    </xf>
    <xf numFmtId="3" fontId="7" fillId="2" borderId="1" xfId="5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1" fontId="28" fillId="2" borderId="3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" fontId="21" fillId="2" borderId="1" xfId="0" applyNumberFormat="1" applyFont="1" applyFill="1" applyBorder="1" applyAlignment="1">
      <alignment horizontal="center" vertical="center"/>
    </xf>
    <xf numFmtId="0" fontId="28" fillId="2" borderId="10" xfId="0" applyFont="1" applyFill="1" applyBorder="1"/>
    <xf numFmtId="0" fontId="28" fillId="2" borderId="10" xfId="0" applyFont="1" applyFill="1" applyBorder="1" applyAlignment="1"/>
    <xf numFmtId="0" fontId="28" fillId="2" borderId="4" xfId="0" applyFont="1" applyFill="1" applyBorder="1" applyAlignment="1"/>
    <xf numFmtId="0" fontId="1" fillId="2" borderId="1" xfId="0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29" fillId="0" borderId="0" xfId="0" applyFont="1" applyFill="1"/>
    <xf numFmtId="0" fontId="7" fillId="0" borderId="2" xfId="0" applyFont="1" applyFill="1" applyBorder="1" applyAlignment="1">
      <alignment wrapText="1"/>
    </xf>
    <xf numFmtId="0" fontId="27" fillId="0" borderId="1" xfId="0" applyFont="1" applyFill="1" applyBorder="1" applyAlignment="1">
      <alignment horizontal="left" wrapText="1"/>
    </xf>
    <xf numFmtId="0" fontId="7" fillId="0" borderId="1" xfId="2" applyFont="1" applyFill="1" applyBorder="1" applyAlignment="1">
      <alignment horizontal="left"/>
    </xf>
    <xf numFmtId="0" fontId="7" fillId="0" borderId="1" xfId="2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wrapText="1"/>
    </xf>
    <xf numFmtId="0" fontId="7" fillId="0" borderId="11" xfId="2" applyFont="1" applyFill="1" applyBorder="1" applyAlignment="1">
      <alignment vertical="center"/>
    </xf>
    <xf numFmtId="0" fontId="24" fillId="0" borderId="2" xfId="0" applyFont="1" applyFill="1" applyBorder="1" applyAlignment="1">
      <alignment horizontal="left"/>
    </xf>
    <xf numFmtId="0" fontId="29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left"/>
    </xf>
    <xf numFmtId="0" fontId="27" fillId="0" borderId="1" xfId="0" applyFont="1" applyFill="1" applyBorder="1" applyAlignment="1">
      <alignment wrapText="1"/>
    </xf>
    <xf numFmtId="0" fontId="31" fillId="0" borderId="1" xfId="0" applyFont="1" applyFill="1" applyBorder="1" applyAlignment="1">
      <alignment wrapText="1"/>
    </xf>
    <xf numFmtId="0" fontId="17" fillId="0" borderId="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/>
    </xf>
    <xf numFmtId="0" fontId="7" fillId="0" borderId="1" xfId="4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3" fontId="7" fillId="0" borderId="1" xfId="5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24" fillId="0" borderId="3" xfId="0" applyFont="1" applyFill="1" applyBorder="1" applyAlignment="1">
      <alignment horizontal="center"/>
    </xf>
    <xf numFmtId="1" fontId="24" fillId="0" borderId="3" xfId="0" applyNumberFormat="1" applyFont="1" applyFill="1" applyBorder="1" applyAlignment="1">
      <alignment horizontal="center" wrapText="1"/>
    </xf>
    <xf numFmtId="0" fontId="13" fillId="2" borderId="0" xfId="3" applyFont="1" applyFill="1" applyAlignment="1">
      <alignment horizontal="center"/>
    </xf>
    <xf numFmtId="0" fontId="13" fillId="2" borderId="0" xfId="3" applyFont="1" applyFill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8" fillId="2" borderId="1" xfId="0" applyFont="1" applyFill="1" applyBorder="1" applyAlignment="1">
      <alignment horizontal="center" shrinkToFit="1"/>
    </xf>
    <xf numFmtId="0" fontId="19" fillId="2" borderId="1" xfId="0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wrapText="1"/>
    </xf>
    <xf numFmtId="1" fontId="0" fillId="2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0" fillId="2" borderId="11" xfId="0" applyFont="1" applyFill="1" applyBorder="1" applyAlignment="1">
      <alignment horizontal="center" vertical="center" wrapText="1" shrinkToFit="1"/>
    </xf>
  </cellXfs>
  <cellStyles count="10">
    <cellStyle name="Обычный" xfId="0" builtinId="0"/>
    <cellStyle name="Обычный 2" xfId="4" xr:uid="{00000000-0005-0000-0000-000001000000}"/>
    <cellStyle name="Обычный 3" xfId="7" xr:uid="{00000000-0005-0000-0000-000002000000}"/>
    <cellStyle name="Обычный 3 2" xfId="9" xr:uid="{00000000-0005-0000-0000-000003000000}"/>
    <cellStyle name="Обычный 4" xfId="1" xr:uid="{00000000-0005-0000-0000-000004000000}"/>
    <cellStyle name="Обычный 5" xfId="8" xr:uid="{00000000-0005-0000-0000-000005000000}"/>
    <cellStyle name="Обычный_Адм.перечень ноябрь 2018" xfId="5" xr:uid="{00000000-0005-0000-0000-000006000000}"/>
    <cellStyle name="Обычный_Лист1" xfId="2" xr:uid="{00000000-0005-0000-0000-000007000000}"/>
    <cellStyle name="Обычный_Лист1_1 10" xfId="3" xr:uid="{00000000-0005-0000-0000-000008000000}"/>
    <cellStyle name="Финансовый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39"/>
  <sheetViews>
    <sheetView tabSelected="1" view="pageBreakPreview" topLeftCell="A1394" zoomScale="112" zoomScaleNormal="100" zoomScaleSheetLayoutView="112" workbookViewId="0">
      <selection sqref="A1:XFD6"/>
    </sheetView>
  </sheetViews>
  <sheetFormatPr defaultRowHeight="14.4" x14ac:dyDescent="0.3"/>
  <cols>
    <col min="1" max="1" width="8" customWidth="1"/>
    <col min="2" max="2" width="55.88671875" customWidth="1"/>
    <col min="3" max="3" width="39.6640625" customWidth="1"/>
    <col min="4" max="4" width="10.5546875" bestFit="1" customWidth="1"/>
    <col min="5" max="5" width="9.5546875" style="93" bestFit="1" customWidth="1"/>
    <col min="6" max="6" width="11.6640625" customWidth="1"/>
    <col min="7" max="7" width="16.33203125" customWidth="1"/>
    <col min="8" max="8" width="12.5546875" customWidth="1"/>
    <col min="9" max="9" width="9.109375" customWidth="1"/>
    <col min="10" max="10" width="9.5546875" bestFit="1" customWidth="1"/>
  </cols>
  <sheetData>
    <row r="1" spans="1:11" x14ac:dyDescent="0.3">
      <c r="A1" s="99"/>
      <c r="B1" s="7"/>
      <c r="C1" s="99"/>
      <c r="D1" s="7"/>
      <c r="E1" s="79"/>
      <c r="F1" s="7"/>
      <c r="G1" s="7"/>
      <c r="H1" s="6"/>
    </row>
    <row r="2" spans="1:11" x14ac:dyDescent="0.3">
      <c r="A2" s="327" t="s">
        <v>0</v>
      </c>
      <c r="B2" s="327"/>
      <c r="C2" s="327"/>
      <c r="D2" s="327"/>
      <c r="E2" s="327"/>
      <c r="F2" s="8"/>
      <c r="G2" s="8"/>
      <c r="H2" s="6"/>
    </row>
    <row r="3" spans="1:11" x14ac:dyDescent="0.3">
      <c r="A3" s="328" t="s">
        <v>1</v>
      </c>
      <c r="B3" s="328"/>
      <c r="C3" s="328"/>
      <c r="D3" s="328"/>
      <c r="E3" s="328"/>
      <c r="F3" s="328"/>
      <c r="G3" s="328"/>
      <c r="H3" s="6"/>
      <c r="I3" s="6"/>
      <c r="J3" s="6"/>
      <c r="K3" s="6"/>
    </row>
    <row r="4" spans="1:11" x14ac:dyDescent="0.3">
      <c r="A4" s="9"/>
      <c r="B4" s="9"/>
      <c r="C4" s="58" t="s">
        <v>180</v>
      </c>
      <c r="D4" s="9"/>
      <c r="E4" s="80"/>
      <c r="F4" s="9"/>
      <c r="G4" s="9"/>
      <c r="H4" s="6"/>
    </row>
    <row r="5" spans="1:11" ht="53.4" x14ac:dyDescent="0.3">
      <c r="A5" s="24" t="s">
        <v>2</v>
      </c>
      <c r="B5" s="11" t="s">
        <v>3</v>
      </c>
      <c r="C5" s="11" t="s">
        <v>4</v>
      </c>
      <c r="D5" s="12" t="s">
        <v>5</v>
      </c>
      <c r="E5" s="81" t="s">
        <v>6</v>
      </c>
      <c r="F5" s="10" t="s">
        <v>52</v>
      </c>
      <c r="G5" s="10" t="s">
        <v>7</v>
      </c>
      <c r="H5" s="324"/>
      <c r="I5" s="324"/>
    </row>
    <row r="6" spans="1:11" s="1" customFormat="1" x14ac:dyDescent="0.3">
      <c r="A6" s="329" t="s">
        <v>31</v>
      </c>
      <c r="B6" s="330"/>
      <c r="C6" s="330"/>
      <c r="D6" s="330"/>
      <c r="E6" s="330"/>
      <c r="F6" s="330"/>
      <c r="G6" s="331"/>
      <c r="H6" s="324"/>
      <c r="I6" s="324"/>
    </row>
    <row r="7" spans="1:11" s="1" customFormat="1" x14ac:dyDescent="0.3">
      <c r="A7" s="55"/>
      <c r="B7" s="332" t="s">
        <v>32</v>
      </c>
      <c r="C7" s="333"/>
      <c r="D7" s="72"/>
      <c r="E7" s="82"/>
      <c r="F7" s="73">
        <v>6543413</v>
      </c>
      <c r="G7" s="72"/>
      <c r="H7" s="324"/>
      <c r="I7" s="324"/>
    </row>
    <row r="8" spans="1:11" s="1" customFormat="1" x14ac:dyDescent="0.3">
      <c r="A8" s="55"/>
      <c r="B8" s="334" t="s">
        <v>54</v>
      </c>
      <c r="C8" s="335"/>
      <c r="D8" s="335"/>
      <c r="E8" s="335"/>
      <c r="F8" s="335"/>
      <c r="G8" s="336"/>
      <c r="H8" s="6"/>
    </row>
    <row r="9" spans="1:11" x14ac:dyDescent="0.3">
      <c r="A9" s="337" t="s">
        <v>8</v>
      </c>
      <c r="B9" s="338"/>
      <c r="C9" s="338"/>
      <c r="D9" s="338"/>
      <c r="E9" s="338"/>
      <c r="F9" s="338"/>
      <c r="G9" s="338"/>
      <c r="H9" s="6"/>
    </row>
    <row r="10" spans="1:11" s="118" customFormat="1" x14ac:dyDescent="0.3">
      <c r="A10" s="158">
        <v>1</v>
      </c>
      <c r="B10" s="289" t="s">
        <v>192</v>
      </c>
      <c r="C10" s="218" t="s">
        <v>58</v>
      </c>
      <c r="D10" s="188" t="s">
        <v>9</v>
      </c>
      <c r="E10" s="188">
        <v>390</v>
      </c>
      <c r="F10" s="249">
        <v>23000</v>
      </c>
      <c r="G10" s="250" t="s">
        <v>81</v>
      </c>
      <c r="H10" s="6"/>
    </row>
    <row r="11" spans="1:11" s="118" customFormat="1" x14ac:dyDescent="0.3">
      <c r="A11" s="236">
        <v>2</v>
      </c>
      <c r="B11" s="289" t="s">
        <v>196</v>
      </c>
      <c r="C11" s="218" t="s">
        <v>58</v>
      </c>
      <c r="D11" s="188" t="s">
        <v>9</v>
      </c>
      <c r="E11" s="188">
        <v>450</v>
      </c>
      <c r="F11" s="249">
        <v>84018</v>
      </c>
      <c r="G11" s="250" t="s">
        <v>81</v>
      </c>
      <c r="H11" s="6"/>
    </row>
    <row r="12" spans="1:11" s="118" customFormat="1" x14ac:dyDescent="0.3">
      <c r="A12" s="236">
        <v>3</v>
      </c>
      <c r="B12" s="289" t="s">
        <v>193</v>
      </c>
      <c r="C12" s="218" t="s">
        <v>58</v>
      </c>
      <c r="D12" s="188" t="s">
        <v>9</v>
      </c>
      <c r="E12" s="188">
        <v>200</v>
      </c>
      <c r="F12" s="249">
        <f t="shared" ref="F12" si="0">E12*66.8</f>
        <v>13360</v>
      </c>
      <c r="G12" s="250" t="s">
        <v>81</v>
      </c>
      <c r="H12" s="6"/>
    </row>
    <row r="13" spans="1:11" s="118" customFormat="1" x14ac:dyDescent="0.3">
      <c r="A13" s="236">
        <v>4</v>
      </c>
      <c r="B13" s="289" t="s">
        <v>194</v>
      </c>
      <c r="C13" s="218" t="s">
        <v>58</v>
      </c>
      <c r="D13" s="188" t="s">
        <v>9</v>
      </c>
      <c r="E13" s="188">
        <v>530</v>
      </c>
      <c r="F13" s="249">
        <v>57025</v>
      </c>
      <c r="G13" s="250" t="s">
        <v>81</v>
      </c>
      <c r="H13" s="6"/>
    </row>
    <row r="14" spans="1:11" s="118" customFormat="1" x14ac:dyDescent="0.3">
      <c r="A14" s="236">
        <v>5</v>
      </c>
      <c r="B14" s="289" t="s">
        <v>195</v>
      </c>
      <c r="C14" s="218" t="s">
        <v>58</v>
      </c>
      <c r="D14" s="188" t="s">
        <v>9</v>
      </c>
      <c r="E14" s="188">
        <v>260</v>
      </c>
      <c r="F14" s="249">
        <v>27352</v>
      </c>
      <c r="G14" s="250" t="s">
        <v>81</v>
      </c>
      <c r="H14" s="6"/>
    </row>
    <row r="15" spans="1:11" s="118" customFormat="1" x14ac:dyDescent="0.3">
      <c r="A15" s="236">
        <v>6</v>
      </c>
      <c r="B15" s="290" t="s">
        <v>197</v>
      </c>
      <c r="C15" s="218" t="s">
        <v>58</v>
      </c>
      <c r="D15" s="188" t="s">
        <v>9</v>
      </c>
      <c r="E15" s="251">
        <v>240</v>
      </c>
      <c r="F15" s="249">
        <v>29278</v>
      </c>
      <c r="G15" s="250" t="s">
        <v>81</v>
      </c>
      <c r="H15" s="6"/>
    </row>
    <row r="16" spans="1:11" s="118" customFormat="1" x14ac:dyDescent="0.3">
      <c r="A16" s="236">
        <v>7</v>
      </c>
      <c r="B16" s="290" t="s">
        <v>198</v>
      </c>
      <c r="C16" s="218" t="s">
        <v>58</v>
      </c>
      <c r="D16" s="188" t="s">
        <v>9</v>
      </c>
      <c r="E16" s="251">
        <v>350</v>
      </c>
      <c r="F16" s="249">
        <v>20715</v>
      </c>
      <c r="G16" s="250" t="s">
        <v>81</v>
      </c>
      <c r="H16" s="6"/>
    </row>
    <row r="17" spans="1:8" s="118" customFormat="1" x14ac:dyDescent="0.3">
      <c r="A17" s="236">
        <v>8</v>
      </c>
      <c r="B17" s="290" t="s">
        <v>318</v>
      </c>
      <c r="C17" s="218" t="s">
        <v>58</v>
      </c>
      <c r="D17" s="188" t="s">
        <v>9</v>
      </c>
      <c r="E17" s="251">
        <v>425</v>
      </c>
      <c r="F17" s="249">
        <v>33730</v>
      </c>
      <c r="G17" s="250" t="s">
        <v>81</v>
      </c>
      <c r="H17" s="6"/>
    </row>
    <row r="18" spans="1:8" s="118" customFormat="1" x14ac:dyDescent="0.3">
      <c r="A18" s="236">
        <v>9</v>
      </c>
      <c r="B18" s="290" t="s">
        <v>199</v>
      </c>
      <c r="C18" s="218" t="s">
        <v>58</v>
      </c>
      <c r="D18" s="188" t="s">
        <v>9</v>
      </c>
      <c r="E18" s="251">
        <v>440</v>
      </c>
      <c r="F18" s="249">
        <v>47472</v>
      </c>
      <c r="G18" s="250" t="s">
        <v>81</v>
      </c>
      <c r="H18" s="6"/>
    </row>
    <row r="19" spans="1:8" s="118" customFormat="1" x14ac:dyDescent="0.3">
      <c r="A19" s="236">
        <v>10</v>
      </c>
      <c r="B19" s="290" t="s">
        <v>251</v>
      </c>
      <c r="C19" s="218" t="s">
        <v>58</v>
      </c>
      <c r="D19" s="188" t="s">
        <v>9</v>
      </c>
      <c r="E19" s="251">
        <v>300</v>
      </c>
      <c r="F19" s="249">
        <v>23462</v>
      </c>
      <c r="G19" s="250" t="s">
        <v>81</v>
      </c>
      <c r="H19" s="6"/>
    </row>
    <row r="20" spans="1:8" s="118" customFormat="1" x14ac:dyDescent="0.3">
      <c r="A20" s="236">
        <v>11</v>
      </c>
      <c r="B20" s="291" t="s">
        <v>337</v>
      </c>
      <c r="C20" s="252" t="s">
        <v>136</v>
      </c>
      <c r="D20" s="188" t="s">
        <v>9</v>
      </c>
      <c r="E20" s="253">
        <v>250</v>
      </c>
      <c r="F20" s="249">
        <f>E20*65.1</f>
        <v>16274.999999999998</v>
      </c>
      <c r="G20" s="250" t="s">
        <v>80</v>
      </c>
      <c r="H20" s="6"/>
    </row>
    <row r="21" spans="1:8" s="118" customFormat="1" x14ac:dyDescent="0.3">
      <c r="A21" s="236">
        <v>12</v>
      </c>
      <c r="B21" s="292" t="s">
        <v>541</v>
      </c>
      <c r="C21" s="218" t="s">
        <v>58</v>
      </c>
      <c r="D21" s="188" t="s">
        <v>9</v>
      </c>
      <c r="E21" s="253">
        <v>280</v>
      </c>
      <c r="F21" s="249">
        <f t="shared" ref="F21:F84" si="1">E21*65.1</f>
        <v>18228</v>
      </c>
      <c r="G21" s="250" t="s">
        <v>80</v>
      </c>
      <c r="H21" s="6"/>
    </row>
    <row r="22" spans="1:8" s="118" customFormat="1" x14ac:dyDescent="0.3">
      <c r="A22" s="236">
        <v>13</v>
      </c>
      <c r="B22" s="292" t="s">
        <v>334</v>
      </c>
      <c r="C22" s="218" t="s">
        <v>179</v>
      </c>
      <c r="D22" s="188" t="s">
        <v>9</v>
      </c>
      <c r="E22" s="253">
        <v>40</v>
      </c>
      <c r="F22" s="249">
        <f t="shared" si="1"/>
        <v>2604</v>
      </c>
      <c r="G22" s="250" t="s">
        <v>80</v>
      </c>
      <c r="H22" s="6"/>
    </row>
    <row r="23" spans="1:8" s="118" customFormat="1" x14ac:dyDescent="0.3">
      <c r="A23" s="236">
        <v>14</v>
      </c>
      <c r="B23" s="291" t="s">
        <v>335</v>
      </c>
      <c r="C23" s="218" t="s">
        <v>58</v>
      </c>
      <c r="D23" s="188" t="s">
        <v>9</v>
      </c>
      <c r="E23" s="253">
        <v>280</v>
      </c>
      <c r="F23" s="249">
        <f t="shared" si="1"/>
        <v>18228</v>
      </c>
      <c r="G23" s="250" t="s">
        <v>80</v>
      </c>
      <c r="H23" s="6"/>
    </row>
    <row r="24" spans="1:8" s="118" customFormat="1" x14ac:dyDescent="0.3">
      <c r="A24" s="236">
        <v>15</v>
      </c>
      <c r="B24" s="292" t="s">
        <v>336</v>
      </c>
      <c r="C24" s="218" t="s">
        <v>58</v>
      </c>
      <c r="D24" s="188" t="s">
        <v>9</v>
      </c>
      <c r="E24" s="253">
        <v>270</v>
      </c>
      <c r="F24" s="249">
        <f t="shared" si="1"/>
        <v>17577</v>
      </c>
      <c r="G24" s="250" t="s">
        <v>80</v>
      </c>
      <c r="H24" s="6"/>
    </row>
    <row r="25" spans="1:8" s="118" customFormat="1" x14ac:dyDescent="0.3">
      <c r="A25" s="236">
        <v>16</v>
      </c>
      <c r="B25" s="218" t="s">
        <v>319</v>
      </c>
      <c r="C25" s="218" t="s">
        <v>136</v>
      </c>
      <c r="D25" s="188" t="s">
        <v>9</v>
      </c>
      <c r="E25" s="253">
        <v>240</v>
      </c>
      <c r="F25" s="249">
        <f t="shared" si="1"/>
        <v>15623.999999999998</v>
      </c>
      <c r="G25" s="250" t="s">
        <v>80</v>
      </c>
      <c r="H25" s="6"/>
    </row>
    <row r="26" spans="1:8" s="118" customFormat="1" x14ac:dyDescent="0.3">
      <c r="A26" s="236">
        <v>17</v>
      </c>
      <c r="B26" s="218" t="s">
        <v>390</v>
      </c>
      <c r="C26" s="218" t="s">
        <v>58</v>
      </c>
      <c r="D26" s="188" t="s">
        <v>9</v>
      </c>
      <c r="E26" s="253">
        <v>260</v>
      </c>
      <c r="F26" s="249">
        <f t="shared" si="1"/>
        <v>16926</v>
      </c>
      <c r="G26" s="250" t="s">
        <v>80</v>
      </c>
      <c r="H26" s="6"/>
    </row>
    <row r="27" spans="1:8" s="118" customFormat="1" x14ac:dyDescent="0.3">
      <c r="A27" s="236">
        <v>18</v>
      </c>
      <c r="B27" s="218" t="s">
        <v>391</v>
      </c>
      <c r="C27" s="218" t="s">
        <v>58</v>
      </c>
      <c r="D27" s="188" t="s">
        <v>9</v>
      </c>
      <c r="E27" s="253">
        <v>240</v>
      </c>
      <c r="F27" s="249">
        <f t="shared" si="1"/>
        <v>15623.999999999998</v>
      </c>
      <c r="G27" s="250" t="s">
        <v>80</v>
      </c>
      <c r="H27" s="6"/>
    </row>
    <row r="28" spans="1:8" s="118" customFormat="1" x14ac:dyDescent="0.3">
      <c r="A28" s="236">
        <v>19</v>
      </c>
      <c r="B28" s="218" t="s">
        <v>302</v>
      </c>
      <c r="C28" s="218" t="s">
        <v>136</v>
      </c>
      <c r="D28" s="188" t="s">
        <v>9</v>
      </c>
      <c r="E28" s="254">
        <v>245</v>
      </c>
      <c r="F28" s="249">
        <f t="shared" si="1"/>
        <v>15949.499999999998</v>
      </c>
      <c r="G28" s="250" t="s">
        <v>80</v>
      </c>
      <c r="H28" s="6"/>
    </row>
    <row r="29" spans="1:8" s="118" customFormat="1" x14ac:dyDescent="0.3">
      <c r="A29" s="236">
        <v>20</v>
      </c>
      <c r="B29" s="293" t="s">
        <v>303</v>
      </c>
      <c r="C29" s="218" t="s">
        <v>58</v>
      </c>
      <c r="D29" s="188" t="s">
        <v>9</v>
      </c>
      <c r="E29" s="254">
        <v>260</v>
      </c>
      <c r="F29" s="249">
        <f t="shared" si="1"/>
        <v>16926</v>
      </c>
      <c r="G29" s="250" t="s">
        <v>80</v>
      </c>
      <c r="H29" s="6"/>
    </row>
    <row r="30" spans="1:8" s="118" customFormat="1" x14ac:dyDescent="0.3">
      <c r="A30" s="236">
        <v>21</v>
      </c>
      <c r="B30" s="290" t="s">
        <v>305</v>
      </c>
      <c r="C30" s="218" t="s">
        <v>58</v>
      </c>
      <c r="D30" s="188" t="s">
        <v>9</v>
      </c>
      <c r="E30" s="254">
        <v>280</v>
      </c>
      <c r="F30" s="249">
        <f t="shared" si="1"/>
        <v>18228</v>
      </c>
      <c r="G30" s="250" t="s">
        <v>80</v>
      </c>
      <c r="H30" s="6"/>
    </row>
    <row r="31" spans="1:8" s="118" customFormat="1" x14ac:dyDescent="0.3">
      <c r="A31" s="236">
        <v>22</v>
      </c>
      <c r="B31" s="290" t="s">
        <v>200</v>
      </c>
      <c r="C31" s="218" t="s">
        <v>179</v>
      </c>
      <c r="D31" s="188" t="s">
        <v>9</v>
      </c>
      <c r="E31" s="251">
        <v>35</v>
      </c>
      <c r="F31" s="249">
        <f t="shared" si="1"/>
        <v>2278.5</v>
      </c>
      <c r="G31" s="250" t="s">
        <v>81</v>
      </c>
      <c r="H31" s="6"/>
    </row>
    <row r="32" spans="1:8" s="118" customFormat="1" x14ac:dyDescent="0.3">
      <c r="A32" s="236">
        <v>23</v>
      </c>
      <c r="B32" s="290" t="s">
        <v>201</v>
      </c>
      <c r="C32" s="218" t="s">
        <v>179</v>
      </c>
      <c r="D32" s="188" t="s">
        <v>9</v>
      </c>
      <c r="E32" s="251">
        <v>40</v>
      </c>
      <c r="F32" s="249">
        <f t="shared" si="1"/>
        <v>2604</v>
      </c>
      <c r="G32" s="250" t="s">
        <v>81</v>
      </c>
      <c r="H32" s="6"/>
    </row>
    <row r="33" spans="1:8" s="118" customFormat="1" x14ac:dyDescent="0.3">
      <c r="A33" s="236">
        <v>24</v>
      </c>
      <c r="B33" s="290" t="s">
        <v>202</v>
      </c>
      <c r="C33" s="218" t="s">
        <v>179</v>
      </c>
      <c r="D33" s="188" t="s">
        <v>9</v>
      </c>
      <c r="E33" s="254">
        <v>35</v>
      </c>
      <c r="F33" s="249">
        <f t="shared" si="1"/>
        <v>2278.5</v>
      </c>
      <c r="G33" s="250" t="s">
        <v>81</v>
      </c>
      <c r="H33" s="6"/>
    </row>
    <row r="34" spans="1:8" s="118" customFormat="1" x14ac:dyDescent="0.3">
      <c r="A34" s="236">
        <v>25</v>
      </c>
      <c r="B34" s="290" t="s">
        <v>203</v>
      </c>
      <c r="C34" s="218" t="s">
        <v>179</v>
      </c>
      <c r="D34" s="188" t="s">
        <v>9</v>
      </c>
      <c r="E34" s="254">
        <v>30</v>
      </c>
      <c r="F34" s="249">
        <f t="shared" si="1"/>
        <v>1952.9999999999998</v>
      </c>
      <c r="G34" s="250" t="s">
        <v>81</v>
      </c>
      <c r="H34" s="6"/>
    </row>
    <row r="35" spans="1:8" s="118" customFormat="1" x14ac:dyDescent="0.3">
      <c r="A35" s="236">
        <v>26</v>
      </c>
      <c r="B35" s="290" t="s">
        <v>204</v>
      </c>
      <c r="C35" s="218" t="s">
        <v>179</v>
      </c>
      <c r="D35" s="188" t="s">
        <v>9</v>
      </c>
      <c r="E35" s="254">
        <v>45</v>
      </c>
      <c r="F35" s="249">
        <f t="shared" si="1"/>
        <v>2929.4999999999995</v>
      </c>
      <c r="G35" s="250" t="s">
        <v>81</v>
      </c>
      <c r="H35" s="6"/>
    </row>
    <row r="36" spans="1:8" s="118" customFormat="1" x14ac:dyDescent="0.3">
      <c r="A36" s="236">
        <v>27</v>
      </c>
      <c r="B36" s="290" t="s">
        <v>205</v>
      </c>
      <c r="C36" s="218" t="s">
        <v>179</v>
      </c>
      <c r="D36" s="188" t="s">
        <v>9</v>
      </c>
      <c r="E36" s="254">
        <v>20</v>
      </c>
      <c r="F36" s="249">
        <f t="shared" si="1"/>
        <v>1302</v>
      </c>
      <c r="G36" s="250" t="s">
        <v>81</v>
      </c>
      <c r="H36" s="6"/>
    </row>
    <row r="37" spans="1:8" s="118" customFormat="1" x14ac:dyDescent="0.3">
      <c r="A37" s="236">
        <v>28</v>
      </c>
      <c r="B37" s="290" t="s">
        <v>189</v>
      </c>
      <c r="C37" s="218" t="s">
        <v>179</v>
      </c>
      <c r="D37" s="188" t="s">
        <v>9</v>
      </c>
      <c r="E37" s="254">
        <v>120</v>
      </c>
      <c r="F37" s="249">
        <f t="shared" si="1"/>
        <v>7811.9999999999991</v>
      </c>
      <c r="G37" s="250" t="s">
        <v>81</v>
      </c>
      <c r="H37" s="6"/>
    </row>
    <row r="38" spans="1:8" s="118" customFormat="1" x14ac:dyDescent="0.3">
      <c r="A38" s="236">
        <v>29</v>
      </c>
      <c r="B38" s="290" t="s">
        <v>190</v>
      </c>
      <c r="C38" s="218" t="s">
        <v>179</v>
      </c>
      <c r="D38" s="188" t="s">
        <v>9</v>
      </c>
      <c r="E38" s="254">
        <v>40</v>
      </c>
      <c r="F38" s="249">
        <f t="shared" si="1"/>
        <v>2604</v>
      </c>
      <c r="G38" s="250" t="s">
        <v>81</v>
      </c>
      <c r="H38" s="6"/>
    </row>
    <row r="39" spans="1:8" s="118" customFormat="1" x14ac:dyDescent="0.3">
      <c r="A39" s="236">
        <v>30</v>
      </c>
      <c r="B39" s="290" t="s">
        <v>191</v>
      </c>
      <c r="C39" s="218" t="s">
        <v>179</v>
      </c>
      <c r="D39" s="188" t="s">
        <v>9</v>
      </c>
      <c r="E39" s="254">
        <v>35</v>
      </c>
      <c r="F39" s="249">
        <f t="shared" si="1"/>
        <v>2278.5</v>
      </c>
      <c r="G39" s="250" t="s">
        <v>81</v>
      </c>
      <c r="H39" s="6"/>
    </row>
    <row r="40" spans="1:8" s="118" customFormat="1" x14ac:dyDescent="0.3">
      <c r="A40" s="236">
        <v>31</v>
      </c>
      <c r="B40" s="290" t="s">
        <v>206</v>
      </c>
      <c r="C40" s="218" t="s">
        <v>179</v>
      </c>
      <c r="D40" s="188" t="s">
        <v>9</v>
      </c>
      <c r="E40" s="254">
        <v>35</v>
      </c>
      <c r="F40" s="249">
        <f t="shared" si="1"/>
        <v>2278.5</v>
      </c>
      <c r="G40" s="250" t="s">
        <v>81</v>
      </c>
      <c r="H40" s="6"/>
    </row>
    <row r="41" spans="1:8" s="118" customFormat="1" x14ac:dyDescent="0.3">
      <c r="A41" s="236">
        <v>32</v>
      </c>
      <c r="B41" s="290" t="s">
        <v>314</v>
      </c>
      <c r="C41" s="218" t="s">
        <v>179</v>
      </c>
      <c r="D41" s="188" t="s">
        <v>9</v>
      </c>
      <c r="E41" s="254">
        <v>15</v>
      </c>
      <c r="F41" s="249">
        <f t="shared" si="1"/>
        <v>976.49999999999989</v>
      </c>
      <c r="G41" s="250" t="s">
        <v>80</v>
      </c>
      <c r="H41" s="6"/>
    </row>
    <row r="42" spans="1:8" s="118" customFormat="1" x14ac:dyDescent="0.3">
      <c r="A42" s="236">
        <v>33</v>
      </c>
      <c r="B42" s="290" t="s">
        <v>315</v>
      </c>
      <c r="C42" s="218" t="s">
        <v>179</v>
      </c>
      <c r="D42" s="188" t="s">
        <v>9</v>
      </c>
      <c r="E42" s="254">
        <v>65</v>
      </c>
      <c r="F42" s="249">
        <f t="shared" si="1"/>
        <v>4231.5</v>
      </c>
      <c r="G42" s="250" t="s">
        <v>80</v>
      </c>
      <c r="H42" s="6"/>
    </row>
    <row r="43" spans="1:8" s="118" customFormat="1" x14ac:dyDescent="0.3">
      <c r="A43" s="236">
        <v>34</v>
      </c>
      <c r="B43" s="290" t="s">
        <v>316</v>
      </c>
      <c r="C43" s="218" t="s">
        <v>179</v>
      </c>
      <c r="D43" s="188" t="s">
        <v>9</v>
      </c>
      <c r="E43" s="254">
        <v>20</v>
      </c>
      <c r="F43" s="249">
        <f t="shared" si="1"/>
        <v>1302</v>
      </c>
      <c r="G43" s="250" t="s">
        <v>80</v>
      </c>
      <c r="H43" s="6"/>
    </row>
    <row r="44" spans="1:8" s="118" customFormat="1" x14ac:dyDescent="0.3">
      <c r="A44" s="236">
        <v>35</v>
      </c>
      <c r="B44" s="218" t="s">
        <v>317</v>
      </c>
      <c r="C44" s="218" t="s">
        <v>179</v>
      </c>
      <c r="D44" s="188" t="s">
        <v>9</v>
      </c>
      <c r="E44" s="253">
        <v>15</v>
      </c>
      <c r="F44" s="249">
        <f t="shared" si="1"/>
        <v>976.49999999999989</v>
      </c>
      <c r="G44" s="250" t="s">
        <v>80</v>
      </c>
      <c r="H44" s="6"/>
    </row>
    <row r="45" spans="1:8" s="118" customFormat="1" x14ac:dyDescent="0.3">
      <c r="A45" s="236">
        <v>36</v>
      </c>
      <c r="B45" s="292" t="s">
        <v>542</v>
      </c>
      <c r="C45" s="218" t="s">
        <v>179</v>
      </c>
      <c r="D45" s="188" t="s">
        <v>9</v>
      </c>
      <c r="E45" s="253">
        <v>40</v>
      </c>
      <c r="F45" s="249">
        <f t="shared" si="1"/>
        <v>2604</v>
      </c>
      <c r="G45" s="250" t="s">
        <v>80</v>
      </c>
      <c r="H45" s="6"/>
    </row>
    <row r="46" spans="1:8" s="118" customFormat="1" ht="26.4" x14ac:dyDescent="0.3">
      <c r="A46" s="236">
        <v>37</v>
      </c>
      <c r="B46" s="218" t="s">
        <v>396</v>
      </c>
      <c r="C46" s="218" t="s">
        <v>323</v>
      </c>
      <c r="D46" s="188" t="s">
        <v>9</v>
      </c>
      <c r="E46" s="253">
        <v>240</v>
      </c>
      <c r="F46" s="249">
        <f t="shared" si="1"/>
        <v>15623.999999999998</v>
      </c>
      <c r="G46" s="250" t="s">
        <v>80</v>
      </c>
      <c r="H46" s="6"/>
    </row>
    <row r="47" spans="1:8" s="118" customFormat="1" x14ac:dyDescent="0.3">
      <c r="A47" s="236">
        <v>38</v>
      </c>
      <c r="B47" s="218" t="s">
        <v>411</v>
      </c>
      <c r="C47" s="218" t="s">
        <v>179</v>
      </c>
      <c r="D47" s="188" t="s">
        <v>9</v>
      </c>
      <c r="E47" s="253">
        <v>30</v>
      </c>
      <c r="F47" s="249">
        <f t="shared" si="1"/>
        <v>1952.9999999999998</v>
      </c>
      <c r="G47" s="250" t="s">
        <v>80</v>
      </c>
      <c r="H47" s="6"/>
    </row>
    <row r="48" spans="1:8" s="118" customFormat="1" x14ac:dyDescent="0.3">
      <c r="A48" s="236">
        <v>39</v>
      </c>
      <c r="B48" s="212" t="s">
        <v>258</v>
      </c>
      <c r="C48" s="218" t="s">
        <v>179</v>
      </c>
      <c r="D48" s="188" t="s">
        <v>9</v>
      </c>
      <c r="E48" s="188">
        <v>35</v>
      </c>
      <c r="F48" s="249">
        <f t="shared" si="1"/>
        <v>2278.5</v>
      </c>
      <c r="G48" s="250" t="s">
        <v>81</v>
      </c>
      <c r="H48" s="6"/>
    </row>
    <row r="49" spans="1:8" s="118" customFormat="1" x14ac:dyDescent="0.3">
      <c r="A49" s="236">
        <v>40</v>
      </c>
      <c r="B49" s="212" t="s">
        <v>259</v>
      </c>
      <c r="C49" s="218" t="s">
        <v>179</v>
      </c>
      <c r="D49" s="188" t="s">
        <v>9</v>
      </c>
      <c r="E49" s="188">
        <v>25</v>
      </c>
      <c r="F49" s="249">
        <f t="shared" si="1"/>
        <v>1627.4999999999998</v>
      </c>
      <c r="G49" s="250" t="s">
        <v>81</v>
      </c>
      <c r="H49" s="6"/>
    </row>
    <row r="50" spans="1:8" s="118" customFormat="1" x14ac:dyDescent="0.3">
      <c r="A50" s="236">
        <v>41</v>
      </c>
      <c r="B50" s="218" t="s">
        <v>322</v>
      </c>
      <c r="C50" s="228" t="s">
        <v>260</v>
      </c>
      <c r="D50" s="188" t="s">
        <v>9</v>
      </c>
      <c r="E50" s="188">
        <v>30</v>
      </c>
      <c r="F50" s="249">
        <f t="shared" si="1"/>
        <v>1952.9999999999998</v>
      </c>
      <c r="G50" s="250" t="s">
        <v>80</v>
      </c>
      <c r="H50" s="6"/>
    </row>
    <row r="51" spans="1:8" s="118" customFormat="1" ht="25.5" customHeight="1" x14ac:dyDescent="0.3">
      <c r="A51" s="236">
        <v>42</v>
      </c>
      <c r="B51" s="212" t="s">
        <v>349</v>
      </c>
      <c r="C51" s="226" t="s">
        <v>323</v>
      </c>
      <c r="D51" s="188" t="s">
        <v>9</v>
      </c>
      <c r="E51" s="188">
        <v>280</v>
      </c>
      <c r="F51" s="249">
        <f t="shared" si="1"/>
        <v>18228</v>
      </c>
      <c r="G51" s="250" t="s">
        <v>80</v>
      </c>
      <c r="H51" s="6"/>
    </row>
    <row r="52" spans="1:8" s="118" customFormat="1" x14ac:dyDescent="0.3">
      <c r="A52" s="236">
        <v>43</v>
      </c>
      <c r="B52" s="212" t="s">
        <v>354</v>
      </c>
      <c r="C52" s="228" t="s">
        <v>160</v>
      </c>
      <c r="D52" s="188" t="s">
        <v>9</v>
      </c>
      <c r="E52" s="188">
        <v>130</v>
      </c>
      <c r="F52" s="249">
        <f t="shared" si="1"/>
        <v>8463</v>
      </c>
      <c r="G52" s="250" t="s">
        <v>80</v>
      </c>
      <c r="H52" s="6"/>
    </row>
    <row r="53" spans="1:8" s="118" customFormat="1" ht="26.4" x14ac:dyDescent="0.3">
      <c r="A53" s="236">
        <v>44</v>
      </c>
      <c r="B53" s="218" t="s">
        <v>358</v>
      </c>
      <c r="C53" s="226" t="s">
        <v>323</v>
      </c>
      <c r="D53" s="188" t="s">
        <v>9</v>
      </c>
      <c r="E53" s="188">
        <v>240</v>
      </c>
      <c r="F53" s="249">
        <f t="shared" si="1"/>
        <v>15623.999999999998</v>
      </c>
      <c r="G53" s="250" t="s">
        <v>80</v>
      </c>
      <c r="H53" s="6"/>
    </row>
    <row r="54" spans="1:8" s="118" customFormat="1" x14ac:dyDescent="0.3">
      <c r="A54" s="236">
        <v>45</v>
      </c>
      <c r="B54" s="218" t="s">
        <v>395</v>
      </c>
      <c r="C54" s="226" t="s">
        <v>59</v>
      </c>
      <c r="D54" s="188" t="s">
        <v>9</v>
      </c>
      <c r="E54" s="227">
        <v>20</v>
      </c>
      <c r="F54" s="249">
        <f t="shared" si="1"/>
        <v>1302</v>
      </c>
      <c r="G54" s="250" t="s">
        <v>80</v>
      </c>
      <c r="H54" s="6"/>
    </row>
    <row r="55" spans="1:8" s="118" customFormat="1" x14ac:dyDescent="0.3">
      <c r="A55" s="236">
        <v>46</v>
      </c>
      <c r="B55" s="289" t="s">
        <v>543</v>
      </c>
      <c r="C55" s="226" t="s">
        <v>58</v>
      </c>
      <c r="D55" s="188" t="s">
        <v>9</v>
      </c>
      <c r="E55" s="227">
        <v>240</v>
      </c>
      <c r="F55" s="249">
        <f t="shared" si="1"/>
        <v>15623.999999999998</v>
      </c>
      <c r="G55" s="250" t="s">
        <v>80</v>
      </c>
      <c r="H55" s="6"/>
    </row>
    <row r="56" spans="1:8" s="118" customFormat="1" x14ac:dyDescent="0.3">
      <c r="A56" s="236">
        <v>47</v>
      </c>
      <c r="B56" s="289" t="s">
        <v>544</v>
      </c>
      <c r="C56" s="218" t="s">
        <v>179</v>
      </c>
      <c r="D56" s="188" t="s">
        <v>9</v>
      </c>
      <c r="E56" s="227">
        <v>20</v>
      </c>
      <c r="F56" s="249">
        <f t="shared" si="1"/>
        <v>1302</v>
      </c>
      <c r="G56" s="250" t="s">
        <v>80</v>
      </c>
      <c r="H56" s="6"/>
    </row>
    <row r="57" spans="1:8" s="118" customFormat="1" x14ac:dyDescent="0.3">
      <c r="A57" s="236">
        <v>48</v>
      </c>
      <c r="B57" s="289" t="s">
        <v>545</v>
      </c>
      <c r="C57" s="218" t="s">
        <v>179</v>
      </c>
      <c r="D57" s="188" t="s">
        <v>9</v>
      </c>
      <c r="E57" s="237">
        <v>30</v>
      </c>
      <c r="F57" s="249">
        <f t="shared" si="1"/>
        <v>1952.9999999999998</v>
      </c>
      <c r="G57" s="250" t="s">
        <v>80</v>
      </c>
      <c r="H57" s="6"/>
    </row>
    <row r="58" spans="1:8" s="118" customFormat="1" x14ac:dyDescent="0.3">
      <c r="A58" s="236">
        <v>49</v>
      </c>
      <c r="B58" s="289" t="s">
        <v>546</v>
      </c>
      <c r="C58" s="218" t="s">
        <v>179</v>
      </c>
      <c r="D58" s="188" t="s">
        <v>9</v>
      </c>
      <c r="E58" s="227">
        <v>32</v>
      </c>
      <c r="F58" s="249">
        <f t="shared" si="1"/>
        <v>2083.1999999999998</v>
      </c>
      <c r="G58" s="250" t="s">
        <v>80</v>
      </c>
      <c r="H58" s="6"/>
    </row>
    <row r="59" spans="1:8" s="118" customFormat="1" x14ac:dyDescent="0.3">
      <c r="A59" s="236">
        <v>50</v>
      </c>
      <c r="B59" s="131" t="s">
        <v>603</v>
      </c>
      <c r="C59" s="226" t="s">
        <v>58</v>
      </c>
      <c r="D59" s="188" t="s">
        <v>9</v>
      </c>
      <c r="E59" s="188">
        <v>270</v>
      </c>
      <c r="F59" s="249">
        <f t="shared" si="1"/>
        <v>17577</v>
      </c>
      <c r="G59" s="250" t="s">
        <v>56</v>
      </c>
      <c r="H59" s="6"/>
    </row>
    <row r="60" spans="1:8" s="118" customFormat="1" x14ac:dyDescent="0.3">
      <c r="A60" s="236">
        <v>51</v>
      </c>
      <c r="B60" s="131" t="s">
        <v>547</v>
      </c>
      <c r="C60" s="226" t="s">
        <v>58</v>
      </c>
      <c r="D60" s="188" t="s">
        <v>9</v>
      </c>
      <c r="E60" s="188">
        <v>250</v>
      </c>
      <c r="F60" s="249">
        <f t="shared" si="1"/>
        <v>16274.999999999998</v>
      </c>
      <c r="G60" s="223" t="s">
        <v>81</v>
      </c>
      <c r="H60" s="6"/>
    </row>
    <row r="61" spans="1:8" s="118" customFormat="1" x14ac:dyDescent="0.3">
      <c r="A61" s="236">
        <v>52</v>
      </c>
      <c r="B61" s="131" t="s">
        <v>548</v>
      </c>
      <c r="C61" s="226" t="s">
        <v>58</v>
      </c>
      <c r="D61" s="188" t="s">
        <v>9</v>
      </c>
      <c r="E61" s="255">
        <v>780</v>
      </c>
      <c r="F61" s="249">
        <f t="shared" si="1"/>
        <v>50777.999999999993</v>
      </c>
      <c r="G61" s="250" t="s">
        <v>57</v>
      </c>
      <c r="H61" s="6"/>
    </row>
    <row r="62" spans="1:8" s="118" customFormat="1" x14ac:dyDescent="0.3">
      <c r="A62" s="236">
        <v>53</v>
      </c>
      <c r="B62" s="131" t="s">
        <v>549</v>
      </c>
      <c r="C62" s="226" t="s">
        <v>58</v>
      </c>
      <c r="D62" s="188" t="s">
        <v>9</v>
      </c>
      <c r="E62" s="255">
        <v>445</v>
      </c>
      <c r="F62" s="249">
        <f t="shared" si="1"/>
        <v>28969.499999999996</v>
      </c>
      <c r="G62" s="250" t="s">
        <v>56</v>
      </c>
      <c r="H62" s="6"/>
    </row>
    <row r="63" spans="1:8" s="118" customFormat="1" x14ac:dyDescent="0.3">
      <c r="A63" s="236">
        <v>54</v>
      </c>
      <c r="B63" s="131" t="s">
        <v>550</v>
      </c>
      <c r="C63" s="131" t="s">
        <v>131</v>
      </c>
      <c r="D63" s="188" t="s">
        <v>14</v>
      </c>
      <c r="E63" s="188">
        <v>50</v>
      </c>
      <c r="F63" s="249">
        <f t="shared" si="1"/>
        <v>3254.9999999999995</v>
      </c>
      <c r="G63" s="250" t="s">
        <v>57</v>
      </c>
      <c r="H63" s="6"/>
    </row>
    <row r="64" spans="1:8" s="118" customFormat="1" x14ac:dyDescent="0.3">
      <c r="A64" s="236">
        <v>55</v>
      </c>
      <c r="B64" s="131" t="s">
        <v>551</v>
      </c>
      <c r="C64" s="226" t="s">
        <v>58</v>
      </c>
      <c r="D64" s="188" t="s">
        <v>9</v>
      </c>
      <c r="E64" s="188">
        <v>220</v>
      </c>
      <c r="F64" s="249">
        <f t="shared" si="1"/>
        <v>14321.999999999998</v>
      </c>
      <c r="G64" s="250" t="s">
        <v>57</v>
      </c>
      <c r="H64" s="6"/>
    </row>
    <row r="65" spans="1:8" s="118" customFormat="1" x14ac:dyDescent="0.3">
      <c r="A65" s="236">
        <v>56</v>
      </c>
      <c r="B65" s="131" t="s">
        <v>552</v>
      </c>
      <c r="C65" s="131" t="s">
        <v>426</v>
      </c>
      <c r="D65" s="188" t="s">
        <v>9</v>
      </c>
      <c r="E65" s="188">
        <v>85</v>
      </c>
      <c r="F65" s="249">
        <f t="shared" si="1"/>
        <v>5533.4999999999991</v>
      </c>
      <c r="G65" s="250" t="s">
        <v>81</v>
      </c>
      <c r="H65" s="6"/>
    </row>
    <row r="66" spans="1:8" s="118" customFormat="1" x14ac:dyDescent="0.3">
      <c r="A66" s="236">
        <v>57</v>
      </c>
      <c r="B66" s="247" t="s">
        <v>1090</v>
      </c>
      <c r="C66" s="256" t="s">
        <v>136</v>
      </c>
      <c r="D66" s="188" t="s">
        <v>9</v>
      </c>
      <c r="E66" s="257">
        <v>210</v>
      </c>
      <c r="F66" s="249">
        <f t="shared" si="1"/>
        <v>13670.999999999998</v>
      </c>
      <c r="G66" s="250" t="s">
        <v>56</v>
      </c>
      <c r="H66" s="6"/>
    </row>
    <row r="67" spans="1:8" s="118" customFormat="1" x14ac:dyDescent="0.3">
      <c r="A67" s="236">
        <v>58</v>
      </c>
      <c r="B67" s="247" t="s">
        <v>553</v>
      </c>
      <c r="C67" s="256" t="s">
        <v>58</v>
      </c>
      <c r="D67" s="188" t="s">
        <v>9</v>
      </c>
      <c r="E67" s="257">
        <v>245</v>
      </c>
      <c r="F67" s="249">
        <f t="shared" si="1"/>
        <v>15949.499999999998</v>
      </c>
      <c r="G67" s="223" t="s">
        <v>81</v>
      </c>
      <c r="H67" s="6"/>
    </row>
    <row r="68" spans="1:8" s="118" customFormat="1" x14ac:dyDescent="0.3">
      <c r="A68" s="236">
        <v>59</v>
      </c>
      <c r="B68" s="247" t="s">
        <v>554</v>
      </c>
      <c r="C68" s="256" t="s">
        <v>58</v>
      </c>
      <c r="D68" s="188" t="s">
        <v>9</v>
      </c>
      <c r="E68" s="257">
        <v>180</v>
      </c>
      <c r="F68" s="249">
        <f t="shared" si="1"/>
        <v>11717.999999999998</v>
      </c>
      <c r="G68" s="250" t="s">
        <v>56</v>
      </c>
      <c r="H68" s="6"/>
    </row>
    <row r="69" spans="1:8" s="118" customFormat="1" x14ac:dyDescent="0.3">
      <c r="A69" s="236">
        <v>60</v>
      </c>
      <c r="B69" s="247" t="s">
        <v>555</v>
      </c>
      <c r="C69" s="256" t="s">
        <v>58</v>
      </c>
      <c r="D69" s="188" t="s">
        <v>9</v>
      </c>
      <c r="E69" s="257">
        <v>185</v>
      </c>
      <c r="F69" s="249">
        <f t="shared" si="1"/>
        <v>12043.499999999998</v>
      </c>
      <c r="G69" s="250" t="s">
        <v>80</v>
      </c>
      <c r="H69" s="6"/>
    </row>
    <row r="70" spans="1:8" s="118" customFormat="1" x14ac:dyDescent="0.3">
      <c r="A70" s="236">
        <v>61</v>
      </c>
      <c r="B70" s="247" t="s">
        <v>556</v>
      </c>
      <c r="C70" s="256" t="s">
        <v>58</v>
      </c>
      <c r="D70" s="188" t="s">
        <v>9</v>
      </c>
      <c r="E70" s="257">
        <v>230</v>
      </c>
      <c r="F70" s="249">
        <f t="shared" si="1"/>
        <v>14972.999999999998</v>
      </c>
      <c r="G70" s="250" t="s">
        <v>80</v>
      </c>
      <c r="H70" s="6"/>
    </row>
    <row r="71" spans="1:8" s="118" customFormat="1" x14ac:dyDescent="0.3">
      <c r="A71" s="236">
        <v>62</v>
      </c>
      <c r="B71" s="247" t="s">
        <v>557</v>
      </c>
      <c r="C71" s="256" t="s">
        <v>58</v>
      </c>
      <c r="D71" s="188" t="s">
        <v>9</v>
      </c>
      <c r="E71" s="257">
        <v>180</v>
      </c>
      <c r="F71" s="249">
        <f t="shared" si="1"/>
        <v>11717.999999999998</v>
      </c>
      <c r="G71" s="250" t="s">
        <v>81</v>
      </c>
      <c r="H71" s="6"/>
    </row>
    <row r="72" spans="1:8" s="118" customFormat="1" x14ac:dyDescent="0.3">
      <c r="A72" s="236">
        <v>63</v>
      </c>
      <c r="B72" s="247" t="s">
        <v>558</v>
      </c>
      <c r="C72" s="256" t="s">
        <v>58</v>
      </c>
      <c r="D72" s="188" t="s">
        <v>9</v>
      </c>
      <c r="E72" s="257">
        <v>145</v>
      </c>
      <c r="F72" s="249">
        <f t="shared" si="1"/>
        <v>9439.5</v>
      </c>
      <c r="G72" s="250" t="s">
        <v>56</v>
      </c>
      <c r="H72" s="6"/>
    </row>
    <row r="73" spans="1:8" s="118" customFormat="1" x14ac:dyDescent="0.3">
      <c r="A73" s="236">
        <v>64</v>
      </c>
      <c r="B73" s="247" t="s">
        <v>559</v>
      </c>
      <c r="C73" s="256" t="s">
        <v>58</v>
      </c>
      <c r="D73" s="188" t="s">
        <v>9</v>
      </c>
      <c r="E73" s="257">
        <v>260</v>
      </c>
      <c r="F73" s="249">
        <f t="shared" si="1"/>
        <v>16926</v>
      </c>
      <c r="G73" s="250" t="s">
        <v>57</v>
      </c>
      <c r="H73" s="6"/>
    </row>
    <row r="74" spans="1:8" s="118" customFormat="1" x14ac:dyDescent="0.3">
      <c r="A74" s="236">
        <v>65</v>
      </c>
      <c r="B74" s="247" t="s">
        <v>560</v>
      </c>
      <c r="C74" s="256" t="s">
        <v>58</v>
      </c>
      <c r="D74" s="188" t="s">
        <v>9</v>
      </c>
      <c r="E74" s="257">
        <v>270</v>
      </c>
      <c r="F74" s="249">
        <f t="shared" si="1"/>
        <v>17577</v>
      </c>
      <c r="G74" s="250" t="s">
        <v>56</v>
      </c>
      <c r="H74" s="6"/>
    </row>
    <row r="75" spans="1:8" s="118" customFormat="1" x14ac:dyDescent="0.3">
      <c r="A75" s="236">
        <v>66</v>
      </c>
      <c r="B75" s="247" t="s">
        <v>561</v>
      </c>
      <c r="C75" s="256" t="s">
        <v>58</v>
      </c>
      <c r="D75" s="188" t="s">
        <v>9</v>
      </c>
      <c r="E75" s="257">
        <v>250</v>
      </c>
      <c r="F75" s="249">
        <f t="shared" si="1"/>
        <v>16274.999999999998</v>
      </c>
      <c r="G75" s="223" t="s">
        <v>81</v>
      </c>
      <c r="H75" s="6"/>
    </row>
    <row r="76" spans="1:8" s="118" customFormat="1" x14ac:dyDescent="0.3">
      <c r="A76" s="236">
        <v>67</v>
      </c>
      <c r="B76" s="247" t="s">
        <v>562</v>
      </c>
      <c r="C76" s="256" t="s">
        <v>58</v>
      </c>
      <c r="D76" s="188" t="s">
        <v>9</v>
      </c>
      <c r="E76" s="257">
        <v>278</v>
      </c>
      <c r="F76" s="249">
        <f t="shared" si="1"/>
        <v>18097.8</v>
      </c>
      <c r="G76" s="250" t="s">
        <v>56</v>
      </c>
      <c r="H76" s="6"/>
    </row>
    <row r="77" spans="1:8" s="118" customFormat="1" x14ac:dyDescent="0.3">
      <c r="A77" s="236">
        <v>68</v>
      </c>
      <c r="B77" s="247" t="s">
        <v>563</v>
      </c>
      <c r="C77" s="256" t="s">
        <v>58</v>
      </c>
      <c r="D77" s="188" t="s">
        <v>9</v>
      </c>
      <c r="E77" s="257">
        <v>240</v>
      </c>
      <c r="F77" s="249">
        <f t="shared" si="1"/>
        <v>15623.999999999998</v>
      </c>
      <c r="G77" s="250" t="s">
        <v>80</v>
      </c>
      <c r="H77" s="6"/>
    </row>
    <row r="78" spans="1:8" s="118" customFormat="1" x14ac:dyDescent="0.3">
      <c r="A78" s="236">
        <v>69</v>
      </c>
      <c r="B78" s="247" t="s">
        <v>564</v>
      </c>
      <c r="C78" s="256" t="s">
        <v>58</v>
      </c>
      <c r="D78" s="188" t="s">
        <v>9</v>
      </c>
      <c r="E78" s="257">
        <v>230</v>
      </c>
      <c r="F78" s="249">
        <f t="shared" si="1"/>
        <v>14972.999999999998</v>
      </c>
      <c r="G78" s="250" t="s">
        <v>80</v>
      </c>
      <c r="H78" s="6"/>
    </row>
    <row r="79" spans="1:8" s="118" customFormat="1" x14ac:dyDescent="0.3">
      <c r="A79" s="236">
        <v>70</v>
      </c>
      <c r="B79" s="247" t="s">
        <v>565</v>
      </c>
      <c r="C79" s="256" t="s">
        <v>58</v>
      </c>
      <c r="D79" s="188" t="s">
        <v>9</v>
      </c>
      <c r="E79" s="257">
        <v>252</v>
      </c>
      <c r="F79" s="249">
        <f t="shared" si="1"/>
        <v>16405.199999999997</v>
      </c>
      <c r="G79" s="250" t="s">
        <v>81</v>
      </c>
      <c r="H79" s="6"/>
    </row>
    <row r="80" spans="1:8" s="118" customFormat="1" x14ac:dyDescent="0.3">
      <c r="A80" s="236">
        <v>71</v>
      </c>
      <c r="B80" s="229" t="s">
        <v>604</v>
      </c>
      <c r="C80" s="226" t="s">
        <v>58</v>
      </c>
      <c r="D80" s="188" t="s">
        <v>9</v>
      </c>
      <c r="E80" s="188">
        <v>440</v>
      </c>
      <c r="F80" s="249">
        <f t="shared" si="1"/>
        <v>28643.999999999996</v>
      </c>
      <c r="G80" s="250" t="s">
        <v>56</v>
      </c>
      <c r="H80" s="6"/>
    </row>
    <row r="81" spans="1:8" s="118" customFormat="1" x14ac:dyDescent="0.3">
      <c r="A81" s="236">
        <v>72</v>
      </c>
      <c r="B81" s="229" t="s">
        <v>605</v>
      </c>
      <c r="C81" s="226" t="s">
        <v>58</v>
      </c>
      <c r="D81" s="188" t="s">
        <v>9</v>
      </c>
      <c r="E81" s="188">
        <v>250</v>
      </c>
      <c r="F81" s="249">
        <f t="shared" si="1"/>
        <v>16274.999999999998</v>
      </c>
      <c r="G81" s="250" t="s">
        <v>57</v>
      </c>
      <c r="H81" s="6"/>
    </row>
    <row r="82" spans="1:8" s="118" customFormat="1" x14ac:dyDescent="0.3">
      <c r="A82" s="236">
        <v>73</v>
      </c>
      <c r="B82" s="229" t="s">
        <v>606</v>
      </c>
      <c r="C82" s="226" t="s">
        <v>58</v>
      </c>
      <c r="D82" s="188" t="s">
        <v>9</v>
      </c>
      <c r="E82" s="188">
        <v>420</v>
      </c>
      <c r="F82" s="249">
        <f t="shared" si="1"/>
        <v>27341.999999999996</v>
      </c>
      <c r="G82" s="250" t="s">
        <v>56</v>
      </c>
      <c r="H82" s="6"/>
    </row>
    <row r="83" spans="1:8" s="118" customFormat="1" x14ac:dyDescent="0.3">
      <c r="A83" s="236">
        <v>74</v>
      </c>
      <c r="B83" s="229" t="s">
        <v>607</v>
      </c>
      <c r="C83" s="226" t="s">
        <v>58</v>
      </c>
      <c r="D83" s="188" t="s">
        <v>9</v>
      </c>
      <c r="E83" s="188">
        <v>210</v>
      </c>
      <c r="F83" s="249">
        <f t="shared" si="1"/>
        <v>13670.999999999998</v>
      </c>
      <c r="G83" s="223" t="s">
        <v>81</v>
      </c>
      <c r="H83" s="6"/>
    </row>
    <row r="84" spans="1:8" s="118" customFormat="1" x14ac:dyDescent="0.3">
      <c r="A84" s="236">
        <v>75</v>
      </c>
      <c r="B84" s="229" t="s">
        <v>608</v>
      </c>
      <c r="C84" s="226" t="s">
        <v>58</v>
      </c>
      <c r="D84" s="188" t="s">
        <v>9</v>
      </c>
      <c r="E84" s="188">
        <v>450</v>
      </c>
      <c r="F84" s="249">
        <f t="shared" si="1"/>
        <v>29294.999999999996</v>
      </c>
      <c r="G84" s="250" t="s">
        <v>56</v>
      </c>
      <c r="H84" s="6"/>
    </row>
    <row r="85" spans="1:8" s="118" customFormat="1" x14ac:dyDescent="0.3">
      <c r="A85" s="236">
        <v>76</v>
      </c>
      <c r="B85" s="229" t="s">
        <v>609</v>
      </c>
      <c r="C85" s="226" t="s">
        <v>58</v>
      </c>
      <c r="D85" s="188" t="s">
        <v>9</v>
      </c>
      <c r="E85" s="188">
        <v>452</v>
      </c>
      <c r="F85" s="249">
        <f t="shared" ref="F85:F116" si="2">E85*65.1</f>
        <v>29425.199999999997</v>
      </c>
      <c r="G85" s="250" t="s">
        <v>80</v>
      </c>
      <c r="H85" s="6"/>
    </row>
    <row r="86" spans="1:8" s="118" customFormat="1" x14ac:dyDescent="0.3">
      <c r="A86" s="236">
        <v>77</v>
      </c>
      <c r="B86" s="229" t="s">
        <v>610</v>
      </c>
      <c r="C86" s="226" t="s">
        <v>58</v>
      </c>
      <c r="D86" s="188" t="s">
        <v>9</v>
      </c>
      <c r="E86" s="188">
        <v>750</v>
      </c>
      <c r="F86" s="249">
        <f t="shared" si="2"/>
        <v>48824.999999999993</v>
      </c>
      <c r="G86" s="250" t="s">
        <v>80</v>
      </c>
      <c r="H86" s="6"/>
    </row>
    <row r="87" spans="1:8" s="118" customFormat="1" x14ac:dyDescent="0.3">
      <c r="A87" s="236">
        <v>78</v>
      </c>
      <c r="B87" s="229" t="s">
        <v>611</v>
      </c>
      <c r="C87" s="226" t="s">
        <v>58</v>
      </c>
      <c r="D87" s="188" t="s">
        <v>9</v>
      </c>
      <c r="E87" s="188">
        <v>460</v>
      </c>
      <c r="F87" s="249">
        <f t="shared" si="2"/>
        <v>29945.999999999996</v>
      </c>
      <c r="G87" s="250" t="s">
        <v>81</v>
      </c>
      <c r="H87" s="6"/>
    </row>
    <row r="88" spans="1:8" s="118" customFormat="1" x14ac:dyDescent="0.3">
      <c r="A88" s="236">
        <v>79</v>
      </c>
      <c r="B88" s="229" t="s">
        <v>612</v>
      </c>
      <c r="C88" s="226" t="s">
        <v>58</v>
      </c>
      <c r="D88" s="188" t="s">
        <v>9</v>
      </c>
      <c r="E88" s="188">
        <v>185</v>
      </c>
      <c r="F88" s="249">
        <f t="shared" si="2"/>
        <v>12043.499999999998</v>
      </c>
      <c r="G88" s="250" t="s">
        <v>56</v>
      </c>
      <c r="H88" s="6"/>
    </row>
    <row r="89" spans="1:8" s="222" customFormat="1" x14ac:dyDescent="0.3">
      <c r="A89" s="236">
        <v>80</v>
      </c>
      <c r="B89" s="229" t="s">
        <v>613</v>
      </c>
      <c r="C89" s="226" t="s">
        <v>58</v>
      </c>
      <c r="D89" s="188" t="s">
        <v>9</v>
      </c>
      <c r="E89" s="188">
        <v>210</v>
      </c>
      <c r="F89" s="249">
        <f t="shared" si="2"/>
        <v>13670.999999999998</v>
      </c>
      <c r="G89" s="250" t="s">
        <v>57</v>
      </c>
      <c r="H89" s="224"/>
    </row>
    <row r="90" spans="1:8" s="222" customFormat="1" x14ac:dyDescent="0.3">
      <c r="A90" s="236">
        <v>81</v>
      </c>
      <c r="B90" s="229" t="s">
        <v>614</v>
      </c>
      <c r="C90" s="226" t="s">
        <v>58</v>
      </c>
      <c r="D90" s="188" t="s">
        <v>9</v>
      </c>
      <c r="E90" s="188">
        <v>290</v>
      </c>
      <c r="F90" s="249">
        <f t="shared" si="2"/>
        <v>18879</v>
      </c>
      <c r="G90" s="250" t="s">
        <v>56</v>
      </c>
      <c r="H90" s="224"/>
    </row>
    <row r="91" spans="1:8" s="222" customFormat="1" x14ac:dyDescent="0.3">
      <c r="A91" s="236">
        <v>82</v>
      </c>
      <c r="B91" s="229" t="s">
        <v>615</v>
      </c>
      <c r="C91" s="226" t="s">
        <v>58</v>
      </c>
      <c r="D91" s="188" t="s">
        <v>9</v>
      </c>
      <c r="E91" s="188">
        <v>245</v>
      </c>
      <c r="F91" s="249">
        <f t="shared" si="2"/>
        <v>15949.499999999998</v>
      </c>
      <c r="G91" s="223" t="s">
        <v>81</v>
      </c>
      <c r="H91" s="224"/>
    </row>
    <row r="92" spans="1:8" s="222" customFormat="1" x14ac:dyDescent="0.3">
      <c r="A92" s="236">
        <v>83</v>
      </c>
      <c r="B92" s="229" t="s">
        <v>616</v>
      </c>
      <c r="C92" s="226" t="s">
        <v>58</v>
      </c>
      <c r="D92" s="188" t="s">
        <v>9</v>
      </c>
      <c r="E92" s="188">
        <v>240</v>
      </c>
      <c r="F92" s="249">
        <f t="shared" si="2"/>
        <v>15623.999999999998</v>
      </c>
      <c r="G92" s="250" t="s">
        <v>56</v>
      </c>
      <c r="H92" s="224"/>
    </row>
    <row r="93" spans="1:8" s="222" customFormat="1" x14ac:dyDescent="0.3">
      <c r="A93" s="236">
        <v>84</v>
      </c>
      <c r="B93" s="229" t="s">
        <v>617</v>
      </c>
      <c r="C93" s="228" t="s">
        <v>132</v>
      </c>
      <c r="D93" s="188" t="s">
        <v>9</v>
      </c>
      <c r="E93" s="188">
        <v>110</v>
      </c>
      <c r="F93" s="249">
        <f t="shared" si="2"/>
        <v>7160.9999999999991</v>
      </c>
      <c r="G93" s="250" t="s">
        <v>80</v>
      </c>
      <c r="H93" s="224"/>
    </row>
    <row r="94" spans="1:8" s="222" customFormat="1" x14ac:dyDescent="0.3">
      <c r="A94" s="236">
        <v>85</v>
      </c>
      <c r="B94" s="228" t="s">
        <v>618</v>
      </c>
      <c r="C94" s="218" t="s">
        <v>179</v>
      </c>
      <c r="D94" s="188" t="s">
        <v>9</v>
      </c>
      <c r="E94" s="188">
        <v>35</v>
      </c>
      <c r="F94" s="249">
        <f t="shared" si="2"/>
        <v>2278.5</v>
      </c>
      <c r="G94" s="250" t="s">
        <v>80</v>
      </c>
      <c r="H94" s="224"/>
    </row>
    <row r="95" spans="1:8" s="222" customFormat="1" x14ac:dyDescent="0.3">
      <c r="A95" s="236">
        <v>86</v>
      </c>
      <c r="B95" s="228" t="s">
        <v>619</v>
      </c>
      <c r="C95" s="218" t="s">
        <v>179</v>
      </c>
      <c r="D95" s="188" t="s">
        <v>9</v>
      </c>
      <c r="E95" s="188">
        <v>30</v>
      </c>
      <c r="F95" s="249">
        <f t="shared" si="2"/>
        <v>1952.9999999999998</v>
      </c>
      <c r="G95" s="250" t="s">
        <v>81</v>
      </c>
      <c r="H95" s="224"/>
    </row>
    <row r="96" spans="1:8" s="222" customFormat="1" x14ac:dyDescent="0.3">
      <c r="A96" s="236">
        <v>87</v>
      </c>
      <c r="B96" s="228" t="s">
        <v>620</v>
      </c>
      <c r="C96" s="218" t="s">
        <v>179</v>
      </c>
      <c r="D96" s="188" t="s">
        <v>9</v>
      </c>
      <c r="E96" s="188">
        <v>25</v>
      </c>
      <c r="F96" s="249">
        <f t="shared" si="2"/>
        <v>1627.4999999999998</v>
      </c>
      <c r="G96" s="250" t="s">
        <v>56</v>
      </c>
      <c r="H96" s="224"/>
    </row>
    <row r="97" spans="1:8" s="222" customFormat="1" x14ac:dyDescent="0.3">
      <c r="A97" s="236">
        <v>88</v>
      </c>
      <c r="B97" s="228" t="s">
        <v>621</v>
      </c>
      <c r="C97" s="218" t="s">
        <v>179</v>
      </c>
      <c r="D97" s="188" t="s">
        <v>9</v>
      </c>
      <c r="E97" s="188">
        <v>20</v>
      </c>
      <c r="F97" s="249">
        <f t="shared" si="2"/>
        <v>1302</v>
      </c>
      <c r="G97" s="250" t="s">
        <v>57</v>
      </c>
      <c r="H97" s="224"/>
    </row>
    <row r="98" spans="1:8" s="222" customFormat="1" x14ac:dyDescent="0.3">
      <c r="A98" s="236">
        <v>89</v>
      </c>
      <c r="B98" s="228" t="s">
        <v>622</v>
      </c>
      <c r="C98" s="218" t="s">
        <v>179</v>
      </c>
      <c r="D98" s="188" t="s">
        <v>9</v>
      </c>
      <c r="E98" s="188">
        <v>25</v>
      </c>
      <c r="F98" s="249">
        <f t="shared" si="2"/>
        <v>1627.4999999999998</v>
      </c>
      <c r="G98" s="250" t="s">
        <v>56</v>
      </c>
      <c r="H98" s="224"/>
    </row>
    <row r="99" spans="1:8" s="222" customFormat="1" x14ac:dyDescent="0.3">
      <c r="A99" s="236">
        <v>90</v>
      </c>
      <c r="B99" s="228" t="s">
        <v>623</v>
      </c>
      <c r="C99" s="218" t="s">
        <v>179</v>
      </c>
      <c r="D99" s="188" t="s">
        <v>9</v>
      </c>
      <c r="E99" s="188">
        <v>30</v>
      </c>
      <c r="F99" s="249">
        <f t="shared" si="2"/>
        <v>1952.9999999999998</v>
      </c>
      <c r="G99" s="223" t="s">
        <v>81</v>
      </c>
      <c r="H99" s="224"/>
    </row>
    <row r="100" spans="1:8" s="118" customFormat="1" x14ac:dyDescent="0.3">
      <c r="A100" s="236">
        <v>91</v>
      </c>
      <c r="B100" s="228" t="s">
        <v>624</v>
      </c>
      <c r="C100" s="218" t="s">
        <v>179</v>
      </c>
      <c r="D100" s="188" t="s">
        <v>9</v>
      </c>
      <c r="E100" s="188">
        <v>20</v>
      </c>
      <c r="F100" s="249">
        <f t="shared" si="2"/>
        <v>1302</v>
      </c>
      <c r="G100" s="250" t="s">
        <v>56</v>
      </c>
      <c r="H100" s="6"/>
    </row>
    <row r="101" spans="1:8" s="118" customFormat="1" x14ac:dyDescent="0.3">
      <c r="A101" s="236">
        <v>92</v>
      </c>
      <c r="B101" s="226" t="s">
        <v>625</v>
      </c>
      <c r="C101" s="226" t="s">
        <v>58</v>
      </c>
      <c r="D101" s="188" t="s">
        <v>9</v>
      </c>
      <c r="E101" s="227">
        <v>650</v>
      </c>
      <c r="F101" s="249">
        <f t="shared" si="2"/>
        <v>42314.999999999993</v>
      </c>
      <c r="G101" s="250" t="s">
        <v>80</v>
      </c>
      <c r="H101" s="6"/>
    </row>
    <row r="102" spans="1:8" s="118" customFormat="1" x14ac:dyDescent="0.3">
      <c r="A102" s="236">
        <v>93</v>
      </c>
      <c r="B102" s="226" t="s">
        <v>626</v>
      </c>
      <c r="C102" s="226" t="s">
        <v>58</v>
      </c>
      <c r="D102" s="188" t="s">
        <v>9</v>
      </c>
      <c r="E102" s="227">
        <v>700</v>
      </c>
      <c r="F102" s="249">
        <f t="shared" si="2"/>
        <v>45569.999999999993</v>
      </c>
      <c r="G102" s="250" t="s">
        <v>80</v>
      </c>
      <c r="H102" s="6"/>
    </row>
    <row r="103" spans="1:8" s="118" customFormat="1" x14ac:dyDescent="0.3">
      <c r="A103" s="236">
        <v>94</v>
      </c>
      <c r="B103" s="226" t="s">
        <v>627</v>
      </c>
      <c r="C103" s="226" t="s">
        <v>59</v>
      </c>
      <c r="D103" s="188" t="s">
        <v>9</v>
      </c>
      <c r="E103" s="227">
        <v>25</v>
      </c>
      <c r="F103" s="249">
        <f t="shared" si="2"/>
        <v>1627.4999999999998</v>
      </c>
      <c r="G103" s="250" t="s">
        <v>81</v>
      </c>
      <c r="H103" s="6"/>
    </row>
    <row r="104" spans="1:8" s="222" customFormat="1" x14ac:dyDescent="0.3">
      <c r="A104" s="236">
        <v>95</v>
      </c>
      <c r="B104" s="226" t="s">
        <v>628</v>
      </c>
      <c r="C104" s="226" t="s">
        <v>58</v>
      </c>
      <c r="D104" s="188" t="s">
        <v>9</v>
      </c>
      <c r="E104" s="227">
        <v>190</v>
      </c>
      <c r="F104" s="249">
        <f t="shared" si="2"/>
        <v>12368.999999999998</v>
      </c>
      <c r="G104" s="250" t="s">
        <v>56</v>
      </c>
      <c r="H104" s="224"/>
    </row>
    <row r="105" spans="1:8" s="222" customFormat="1" x14ac:dyDescent="0.3">
      <c r="A105" s="236">
        <v>96</v>
      </c>
      <c r="B105" s="226" t="s">
        <v>629</v>
      </c>
      <c r="C105" s="226" t="s">
        <v>58</v>
      </c>
      <c r="D105" s="188" t="s">
        <v>9</v>
      </c>
      <c r="E105" s="227">
        <v>280</v>
      </c>
      <c r="F105" s="249">
        <f t="shared" si="2"/>
        <v>18228</v>
      </c>
      <c r="G105" s="250" t="s">
        <v>57</v>
      </c>
      <c r="H105" s="224"/>
    </row>
    <row r="106" spans="1:8" s="222" customFormat="1" x14ac:dyDescent="0.3">
      <c r="A106" s="236">
        <v>97</v>
      </c>
      <c r="B106" s="226" t="s">
        <v>630</v>
      </c>
      <c r="C106" s="226" t="s">
        <v>59</v>
      </c>
      <c r="D106" s="188" t="s">
        <v>9</v>
      </c>
      <c r="E106" s="227">
        <v>20</v>
      </c>
      <c r="F106" s="249">
        <f t="shared" si="2"/>
        <v>1302</v>
      </c>
      <c r="G106" s="250" t="s">
        <v>56</v>
      </c>
      <c r="H106" s="224"/>
    </row>
    <row r="107" spans="1:8" s="222" customFormat="1" x14ac:dyDescent="0.3">
      <c r="A107" s="236">
        <v>98</v>
      </c>
      <c r="B107" s="226" t="s">
        <v>631</v>
      </c>
      <c r="C107" s="226" t="s">
        <v>58</v>
      </c>
      <c r="D107" s="188" t="s">
        <v>9</v>
      </c>
      <c r="E107" s="227">
        <v>220</v>
      </c>
      <c r="F107" s="249">
        <f t="shared" si="2"/>
        <v>14321.999999999998</v>
      </c>
      <c r="G107" s="223" t="s">
        <v>81</v>
      </c>
      <c r="H107" s="224"/>
    </row>
    <row r="108" spans="1:8" s="222" customFormat="1" x14ac:dyDescent="0.3">
      <c r="A108" s="236">
        <v>99</v>
      </c>
      <c r="B108" s="226" t="s">
        <v>632</v>
      </c>
      <c r="C108" s="226" t="s">
        <v>58</v>
      </c>
      <c r="D108" s="188" t="s">
        <v>9</v>
      </c>
      <c r="E108" s="227">
        <v>290</v>
      </c>
      <c r="F108" s="249">
        <f t="shared" si="2"/>
        <v>18879</v>
      </c>
      <c r="G108" s="250" t="s">
        <v>56</v>
      </c>
      <c r="H108" s="224"/>
    </row>
    <row r="109" spans="1:8" s="118" customFormat="1" x14ac:dyDescent="0.3">
      <c r="A109" s="236">
        <v>100</v>
      </c>
      <c r="B109" s="226" t="s">
        <v>633</v>
      </c>
      <c r="C109" s="226" t="s">
        <v>59</v>
      </c>
      <c r="D109" s="188" t="s">
        <v>9</v>
      </c>
      <c r="E109" s="227">
        <v>40</v>
      </c>
      <c r="F109" s="249">
        <f t="shared" si="2"/>
        <v>2604</v>
      </c>
      <c r="G109" s="250" t="s">
        <v>80</v>
      </c>
      <c r="H109" s="6"/>
    </row>
    <row r="110" spans="1:8" s="118" customFormat="1" x14ac:dyDescent="0.3">
      <c r="A110" s="236">
        <v>101</v>
      </c>
      <c r="B110" s="226" t="s">
        <v>634</v>
      </c>
      <c r="C110" s="115" t="s">
        <v>160</v>
      </c>
      <c r="D110" s="188" t="s">
        <v>14</v>
      </c>
      <c r="E110" s="227">
        <v>24</v>
      </c>
      <c r="F110" s="249">
        <f t="shared" si="2"/>
        <v>1562.3999999999999</v>
      </c>
      <c r="G110" s="250" t="s">
        <v>80</v>
      </c>
      <c r="H110" s="6"/>
    </row>
    <row r="111" spans="1:8" s="118" customFormat="1" x14ac:dyDescent="0.3">
      <c r="A111" s="236">
        <v>102</v>
      </c>
      <c r="B111" s="226" t="s">
        <v>635</v>
      </c>
      <c r="C111" s="226" t="s">
        <v>160</v>
      </c>
      <c r="D111" s="188" t="s">
        <v>14</v>
      </c>
      <c r="E111" s="227">
        <v>10</v>
      </c>
      <c r="F111" s="249">
        <f t="shared" si="2"/>
        <v>651</v>
      </c>
      <c r="G111" s="250" t="s">
        <v>81</v>
      </c>
      <c r="H111" s="6"/>
    </row>
    <row r="112" spans="1:8" s="118" customFormat="1" x14ac:dyDescent="0.3">
      <c r="A112" s="236">
        <v>103</v>
      </c>
      <c r="B112" s="226" t="s">
        <v>636</v>
      </c>
      <c r="C112" s="226" t="s">
        <v>160</v>
      </c>
      <c r="D112" s="188" t="s">
        <v>14</v>
      </c>
      <c r="E112" s="227">
        <v>20</v>
      </c>
      <c r="F112" s="249">
        <f t="shared" si="2"/>
        <v>1302</v>
      </c>
      <c r="G112" s="250" t="s">
        <v>56</v>
      </c>
      <c r="H112" s="6"/>
    </row>
    <row r="113" spans="1:8" s="118" customFormat="1" x14ac:dyDescent="0.3">
      <c r="A113" s="236">
        <v>104</v>
      </c>
      <c r="B113" s="226" t="s">
        <v>637</v>
      </c>
      <c r="C113" s="226" t="s">
        <v>160</v>
      </c>
      <c r="D113" s="188" t="s">
        <v>14</v>
      </c>
      <c r="E113" s="227">
        <v>25</v>
      </c>
      <c r="F113" s="249">
        <f t="shared" si="2"/>
        <v>1627.4999999999998</v>
      </c>
      <c r="G113" s="250" t="s">
        <v>57</v>
      </c>
      <c r="H113" s="6"/>
    </row>
    <row r="114" spans="1:8" s="118" customFormat="1" x14ac:dyDescent="0.3">
      <c r="A114" s="236">
        <v>105</v>
      </c>
      <c r="B114" s="226" t="s">
        <v>638</v>
      </c>
      <c r="C114" s="115" t="s">
        <v>160</v>
      </c>
      <c r="D114" s="188" t="s">
        <v>14</v>
      </c>
      <c r="E114" s="227">
        <v>30</v>
      </c>
      <c r="F114" s="249">
        <f t="shared" si="2"/>
        <v>1952.9999999999998</v>
      </c>
      <c r="G114" s="250" t="s">
        <v>56</v>
      </c>
      <c r="H114" s="6"/>
    </row>
    <row r="115" spans="1:8" s="118" customFormat="1" x14ac:dyDescent="0.3">
      <c r="A115" s="236">
        <v>106</v>
      </c>
      <c r="B115" s="226" t="s">
        <v>638</v>
      </c>
      <c r="C115" s="115" t="s">
        <v>160</v>
      </c>
      <c r="D115" s="188" t="s">
        <v>14</v>
      </c>
      <c r="E115" s="227">
        <v>30</v>
      </c>
      <c r="F115" s="249">
        <f t="shared" si="2"/>
        <v>1952.9999999999998</v>
      </c>
      <c r="G115" s="250" t="s">
        <v>57</v>
      </c>
      <c r="H115" s="6"/>
    </row>
    <row r="116" spans="1:8" s="118" customFormat="1" x14ac:dyDescent="0.3">
      <c r="A116" s="236">
        <v>107</v>
      </c>
      <c r="B116" s="226" t="s">
        <v>639</v>
      </c>
      <c r="C116" s="115" t="s">
        <v>160</v>
      </c>
      <c r="D116" s="188" t="s">
        <v>14</v>
      </c>
      <c r="E116" s="227">
        <v>46</v>
      </c>
      <c r="F116" s="249">
        <f t="shared" si="2"/>
        <v>2994.6</v>
      </c>
      <c r="G116" s="250" t="s">
        <v>56</v>
      </c>
      <c r="H116" s="6"/>
    </row>
    <row r="117" spans="1:8" x14ac:dyDescent="0.3">
      <c r="A117" s="236">
        <v>108</v>
      </c>
      <c r="B117" s="5" t="s">
        <v>13</v>
      </c>
      <c r="C117" s="33"/>
      <c r="D117" s="109"/>
      <c r="E117" s="61">
        <f>SUM(E10:E116)</f>
        <v>20924</v>
      </c>
      <c r="F117" s="157">
        <f>SUM(F10:F116)</f>
        <v>1488180.9</v>
      </c>
      <c r="G117" s="4"/>
      <c r="H117" s="31"/>
    </row>
    <row r="118" spans="1:8" s="1" customFormat="1" x14ac:dyDescent="0.3">
      <c r="A118" s="236">
        <v>109</v>
      </c>
      <c r="B118" s="196" t="s">
        <v>28</v>
      </c>
      <c r="C118" s="197"/>
      <c r="D118" s="197"/>
      <c r="E118" s="197"/>
      <c r="F118" s="197"/>
      <c r="G118" s="197"/>
      <c r="H118" s="31"/>
    </row>
    <row r="119" spans="1:8" s="118" customFormat="1" x14ac:dyDescent="0.3">
      <c r="A119" s="236">
        <v>110</v>
      </c>
      <c r="B119" s="218" t="s">
        <v>247</v>
      </c>
      <c r="C119" s="131" t="s">
        <v>60</v>
      </c>
      <c r="D119" s="227" t="s">
        <v>9</v>
      </c>
      <c r="E119" s="188">
        <v>150</v>
      </c>
      <c r="F119" s="258">
        <v>25145</v>
      </c>
      <c r="G119" s="250" t="s">
        <v>81</v>
      </c>
      <c r="H119" s="31"/>
    </row>
    <row r="120" spans="1:8" s="118" customFormat="1" x14ac:dyDescent="0.3">
      <c r="A120" s="236">
        <v>111</v>
      </c>
      <c r="B120" s="218" t="s">
        <v>248</v>
      </c>
      <c r="C120" s="131" t="s">
        <v>60</v>
      </c>
      <c r="D120" s="227" t="s">
        <v>9</v>
      </c>
      <c r="E120" s="188">
        <v>349</v>
      </c>
      <c r="F120" s="258">
        <v>158463</v>
      </c>
      <c r="G120" s="223" t="s">
        <v>80</v>
      </c>
      <c r="H120" s="31"/>
    </row>
    <row r="121" spans="1:8" s="118" customFormat="1" x14ac:dyDescent="0.3">
      <c r="A121" s="236">
        <v>112</v>
      </c>
      <c r="B121" s="218" t="s">
        <v>262</v>
      </c>
      <c r="C121" s="131" t="s">
        <v>60</v>
      </c>
      <c r="D121" s="227" t="s">
        <v>9</v>
      </c>
      <c r="E121" s="188">
        <v>185</v>
      </c>
      <c r="F121" s="258">
        <v>15407</v>
      </c>
      <c r="G121" s="250" t="s">
        <v>81</v>
      </c>
      <c r="H121" s="31"/>
    </row>
    <row r="122" spans="1:8" s="118" customFormat="1" x14ac:dyDescent="0.3">
      <c r="A122" s="236">
        <v>113</v>
      </c>
      <c r="B122" s="218" t="s">
        <v>301</v>
      </c>
      <c r="C122" s="248" t="s">
        <v>60</v>
      </c>
      <c r="D122" s="227" t="s">
        <v>9</v>
      </c>
      <c r="E122" s="188">
        <v>160</v>
      </c>
      <c r="F122" s="326">
        <f>E122*63.1</f>
        <v>10096</v>
      </c>
      <c r="G122" s="250" t="s">
        <v>80</v>
      </c>
      <c r="H122" s="31"/>
    </row>
    <row r="123" spans="1:8" s="118" customFormat="1" x14ac:dyDescent="0.3">
      <c r="A123" s="236">
        <v>114</v>
      </c>
      <c r="B123" s="218" t="s">
        <v>304</v>
      </c>
      <c r="C123" s="131" t="s">
        <v>61</v>
      </c>
      <c r="D123" s="227" t="s">
        <v>9</v>
      </c>
      <c r="E123" s="188">
        <v>150</v>
      </c>
      <c r="F123" s="326">
        <f t="shared" ref="F123:F148" si="3">E123*63.1</f>
        <v>9465</v>
      </c>
      <c r="G123" s="250" t="s">
        <v>57</v>
      </c>
      <c r="H123" s="31"/>
    </row>
    <row r="124" spans="1:8" s="118" customFormat="1" x14ac:dyDescent="0.3">
      <c r="A124" s="236">
        <v>115</v>
      </c>
      <c r="B124" s="218" t="s">
        <v>308</v>
      </c>
      <c r="C124" s="131" t="s">
        <v>61</v>
      </c>
      <c r="D124" s="227" t="s">
        <v>9</v>
      </c>
      <c r="E124" s="188">
        <v>170</v>
      </c>
      <c r="F124" s="326">
        <f t="shared" si="3"/>
        <v>10727</v>
      </c>
      <c r="G124" s="223" t="s">
        <v>56</v>
      </c>
      <c r="H124" s="31"/>
    </row>
    <row r="125" spans="1:8" s="118" customFormat="1" x14ac:dyDescent="0.3">
      <c r="A125" s="236">
        <v>116</v>
      </c>
      <c r="B125" s="293" t="s">
        <v>309</v>
      </c>
      <c r="C125" s="131" t="s">
        <v>61</v>
      </c>
      <c r="D125" s="227" t="s">
        <v>9</v>
      </c>
      <c r="E125" s="188">
        <v>165</v>
      </c>
      <c r="F125" s="326">
        <f t="shared" si="3"/>
        <v>10411.5</v>
      </c>
      <c r="G125" s="250" t="s">
        <v>80</v>
      </c>
      <c r="H125" s="31"/>
    </row>
    <row r="126" spans="1:8" s="118" customFormat="1" x14ac:dyDescent="0.3">
      <c r="A126" s="236">
        <v>117</v>
      </c>
      <c r="B126" s="218" t="s">
        <v>310</v>
      </c>
      <c r="C126" s="131" t="s">
        <v>61</v>
      </c>
      <c r="D126" s="227" t="s">
        <v>9</v>
      </c>
      <c r="E126" s="237">
        <v>170</v>
      </c>
      <c r="F126" s="326">
        <f t="shared" si="3"/>
        <v>10727</v>
      </c>
      <c r="G126" s="250" t="s">
        <v>81</v>
      </c>
      <c r="H126" s="31"/>
    </row>
    <row r="127" spans="1:8" s="118" customFormat="1" x14ac:dyDescent="0.3">
      <c r="A127" s="236">
        <v>118</v>
      </c>
      <c r="B127" s="294" t="s">
        <v>353</v>
      </c>
      <c r="C127" s="131" t="s">
        <v>61</v>
      </c>
      <c r="D127" s="227" t="s">
        <v>9</v>
      </c>
      <c r="E127" s="237">
        <v>120</v>
      </c>
      <c r="F127" s="326">
        <f t="shared" si="3"/>
        <v>7572</v>
      </c>
      <c r="G127" s="250" t="s">
        <v>80</v>
      </c>
      <c r="H127" s="31"/>
    </row>
    <row r="128" spans="1:8" s="118" customFormat="1" x14ac:dyDescent="0.3">
      <c r="A128" s="236">
        <v>119</v>
      </c>
      <c r="B128" s="218" t="s">
        <v>385</v>
      </c>
      <c r="C128" s="131" t="s">
        <v>61</v>
      </c>
      <c r="D128" s="227" t="s">
        <v>9</v>
      </c>
      <c r="E128" s="237">
        <v>110</v>
      </c>
      <c r="F128" s="326">
        <f t="shared" si="3"/>
        <v>6941</v>
      </c>
      <c r="G128" s="250" t="s">
        <v>57</v>
      </c>
      <c r="H128" s="31"/>
    </row>
    <row r="129" spans="1:8" s="118" customFormat="1" x14ac:dyDescent="0.3">
      <c r="A129" s="236">
        <v>120</v>
      </c>
      <c r="B129" s="218" t="s">
        <v>392</v>
      </c>
      <c r="C129" s="131" t="s">
        <v>61</v>
      </c>
      <c r="D129" s="227" t="s">
        <v>9</v>
      </c>
      <c r="E129" s="237">
        <v>155</v>
      </c>
      <c r="F129" s="326">
        <f t="shared" si="3"/>
        <v>9780.5</v>
      </c>
      <c r="G129" s="223" t="s">
        <v>56</v>
      </c>
      <c r="H129" s="31"/>
    </row>
    <row r="130" spans="1:8" s="118" customFormat="1" x14ac:dyDescent="0.3">
      <c r="A130" s="236">
        <v>121</v>
      </c>
      <c r="B130" s="218" t="s">
        <v>566</v>
      </c>
      <c r="C130" s="131" t="s">
        <v>61</v>
      </c>
      <c r="D130" s="227" t="s">
        <v>9</v>
      </c>
      <c r="E130" s="237">
        <v>270</v>
      </c>
      <c r="F130" s="326">
        <f t="shared" si="3"/>
        <v>17037</v>
      </c>
      <c r="G130" s="250" t="s">
        <v>80</v>
      </c>
      <c r="H130" s="31"/>
    </row>
    <row r="131" spans="1:8" s="118" customFormat="1" x14ac:dyDescent="0.3">
      <c r="A131" s="236">
        <v>122</v>
      </c>
      <c r="B131" s="226" t="s">
        <v>453</v>
      </c>
      <c r="C131" s="226" t="s">
        <v>137</v>
      </c>
      <c r="D131" s="227" t="s">
        <v>9</v>
      </c>
      <c r="E131" s="237">
        <v>245</v>
      </c>
      <c r="F131" s="326">
        <f t="shared" si="3"/>
        <v>15459.5</v>
      </c>
      <c r="G131" s="250" t="s">
        <v>81</v>
      </c>
      <c r="H131" s="31"/>
    </row>
    <row r="132" spans="1:8" s="214" customFormat="1" x14ac:dyDescent="0.3">
      <c r="A132" s="236">
        <v>123</v>
      </c>
      <c r="B132" s="226" t="s">
        <v>567</v>
      </c>
      <c r="C132" s="226" t="s">
        <v>137</v>
      </c>
      <c r="D132" s="227" t="s">
        <v>9</v>
      </c>
      <c r="E132" s="237">
        <v>210</v>
      </c>
      <c r="F132" s="326">
        <f t="shared" si="3"/>
        <v>13251</v>
      </c>
      <c r="G132" s="250" t="s">
        <v>80</v>
      </c>
      <c r="H132" s="31"/>
    </row>
    <row r="133" spans="1:8" s="214" customFormat="1" x14ac:dyDescent="0.3">
      <c r="A133" s="236">
        <v>124</v>
      </c>
      <c r="B133" s="226" t="s">
        <v>568</v>
      </c>
      <c r="C133" s="226" t="s">
        <v>137</v>
      </c>
      <c r="D133" s="227" t="s">
        <v>9</v>
      </c>
      <c r="E133" s="237">
        <v>220</v>
      </c>
      <c r="F133" s="326">
        <f t="shared" si="3"/>
        <v>13882</v>
      </c>
      <c r="G133" s="250" t="s">
        <v>57</v>
      </c>
      <c r="H133" s="31"/>
    </row>
    <row r="134" spans="1:8" s="214" customFormat="1" x14ac:dyDescent="0.3">
      <c r="A134" s="236">
        <v>125</v>
      </c>
      <c r="B134" s="226" t="s">
        <v>569</v>
      </c>
      <c r="C134" s="226" t="s">
        <v>137</v>
      </c>
      <c r="D134" s="227" t="s">
        <v>9</v>
      </c>
      <c r="E134" s="237">
        <v>220</v>
      </c>
      <c r="F134" s="326">
        <f t="shared" si="3"/>
        <v>13882</v>
      </c>
      <c r="G134" s="223" t="s">
        <v>56</v>
      </c>
      <c r="H134" s="31"/>
    </row>
    <row r="135" spans="1:8" s="214" customFormat="1" x14ac:dyDescent="0.3">
      <c r="A135" s="236">
        <v>126</v>
      </c>
      <c r="B135" s="226" t="s">
        <v>570</v>
      </c>
      <c r="C135" s="226" t="s">
        <v>137</v>
      </c>
      <c r="D135" s="227" t="s">
        <v>9</v>
      </c>
      <c r="E135" s="237">
        <v>210</v>
      </c>
      <c r="F135" s="326">
        <f t="shared" si="3"/>
        <v>13251</v>
      </c>
      <c r="G135" s="250" t="s">
        <v>80</v>
      </c>
      <c r="H135" s="31"/>
    </row>
    <row r="136" spans="1:8" s="214" customFormat="1" x14ac:dyDescent="0.3">
      <c r="A136" s="236">
        <v>127</v>
      </c>
      <c r="B136" s="226" t="s">
        <v>571</v>
      </c>
      <c r="C136" s="226" t="s">
        <v>137</v>
      </c>
      <c r="D136" s="227" t="s">
        <v>9</v>
      </c>
      <c r="E136" s="237">
        <v>340</v>
      </c>
      <c r="F136" s="326">
        <f t="shared" si="3"/>
        <v>21454</v>
      </c>
      <c r="G136" s="250" t="s">
        <v>81</v>
      </c>
      <c r="H136" s="31"/>
    </row>
    <row r="137" spans="1:8" s="214" customFormat="1" x14ac:dyDescent="0.3">
      <c r="A137" s="236">
        <v>128</v>
      </c>
      <c r="B137" s="226" t="s">
        <v>572</v>
      </c>
      <c r="C137" s="226" t="s">
        <v>137</v>
      </c>
      <c r="D137" s="227" t="s">
        <v>9</v>
      </c>
      <c r="E137" s="237">
        <v>250</v>
      </c>
      <c r="F137" s="326">
        <f t="shared" si="3"/>
        <v>15775</v>
      </c>
      <c r="G137" s="250" t="s">
        <v>80</v>
      </c>
      <c r="H137" s="31"/>
    </row>
    <row r="138" spans="1:8" s="214" customFormat="1" x14ac:dyDescent="0.3">
      <c r="A138" s="236">
        <v>129</v>
      </c>
      <c r="B138" s="226" t="s">
        <v>573</v>
      </c>
      <c r="C138" s="226" t="s">
        <v>137</v>
      </c>
      <c r="D138" s="227" t="s">
        <v>9</v>
      </c>
      <c r="E138" s="237">
        <v>220</v>
      </c>
      <c r="F138" s="326">
        <f t="shared" si="3"/>
        <v>13882</v>
      </c>
      <c r="G138" s="250" t="s">
        <v>57</v>
      </c>
      <c r="H138" s="31"/>
    </row>
    <row r="139" spans="1:8" s="118" customFormat="1" x14ac:dyDescent="0.3">
      <c r="A139" s="236">
        <v>130</v>
      </c>
      <c r="B139" s="226" t="s">
        <v>574</v>
      </c>
      <c r="C139" s="226" t="s">
        <v>137</v>
      </c>
      <c r="D139" s="227" t="s">
        <v>9</v>
      </c>
      <c r="E139" s="237">
        <v>260</v>
      </c>
      <c r="F139" s="326">
        <f t="shared" si="3"/>
        <v>16406</v>
      </c>
      <c r="G139" s="223" t="s">
        <v>56</v>
      </c>
      <c r="H139" s="31"/>
    </row>
    <row r="140" spans="1:8" s="118" customFormat="1" x14ac:dyDescent="0.3">
      <c r="A140" s="236">
        <v>131</v>
      </c>
      <c r="B140" s="226" t="s">
        <v>575</v>
      </c>
      <c r="C140" s="226" t="s">
        <v>137</v>
      </c>
      <c r="D140" s="227" t="s">
        <v>9</v>
      </c>
      <c r="E140" s="237">
        <v>150</v>
      </c>
      <c r="F140" s="326">
        <f t="shared" si="3"/>
        <v>9465</v>
      </c>
      <c r="G140" s="250" t="s">
        <v>80</v>
      </c>
      <c r="H140" s="31"/>
    </row>
    <row r="141" spans="1:8" s="118" customFormat="1" x14ac:dyDescent="0.3">
      <c r="A141" s="236">
        <v>132</v>
      </c>
      <c r="B141" s="226" t="s">
        <v>576</v>
      </c>
      <c r="C141" s="226" t="s">
        <v>137</v>
      </c>
      <c r="D141" s="227" t="s">
        <v>9</v>
      </c>
      <c r="E141" s="237">
        <v>180</v>
      </c>
      <c r="F141" s="326">
        <f t="shared" si="3"/>
        <v>11358</v>
      </c>
      <c r="G141" s="250" t="s">
        <v>81</v>
      </c>
      <c r="H141" s="31"/>
    </row>
    <row r="142" spans="1:8" s="118" customFormat="1" x14ac:dyDescent="0.3">
      <c r="A142" s="236">
        <v>133</v>
      </c>
      <c r="B142" s="226" t="s">
        <v>577</v>
      </c>
      <c r="C142" s="226" t="s">
        <v>137</v>
      </c>
      <c r="D142" s="227" t="s">
        <v>9</v>
      </c>
      <c r="E142" s="237">
        <v>130</v>
      </c>
      <c r="F142" s="326">
        <f t="shared" si="3"/>
        <v>8203</v>
      </c>
      <c r="G142" s="250" t="s">
        <v>80</v>
      </c>
      <c r="H142" s="31"/>
    </row>
    <row r="143" spans="1:8" s="118" customFormat="1" x14ac:dyDescent="0.3">
      <c r="A143" s="236">
        <v>134</v>
      </c>
      <c r="B143" s="226" t="s">
        <v>578</v>
      </c>
      <c r="C143" s="226" t="s">
        <v>137</v>
      </c>
      <c r="D143" s="227" t="s">
        <v>9</v>
      </c>
      <c r="E143" s="237">
        <v>150</v>
      </c>
      <c r="F143" s="326">
        <f t="shared" si="3"/>
        <v>9465</v>
      </c>
      <c r="G143" s="250" t="s">
        <v>57</v>
      </c>
      <c r="H143" s="31"/>
    </row>
    <row r="144" spans="1:8" s="118" customFormat="1" x14ac:dyDescent="0.3">
      <c r="A144" s="236">
        <v>135</v>
      </c>
      <c r="B144" s="226" t="s">
        <v>579</v>
      </c>
      <c r="C144" s="226" t="s">
        <v>137</v>
      </c>
      <c r="D144" s="227" t="s">
        <v>9</v>
      </c>
      <c r="E144" s="161">
        <v>220</v>
      </c>
      <c r="F144" s="326">
        <f t="shared" si="3"/>
        <v>13882</v>
      </c>
      <c r="G144" s="223" t="s">
        <v>56</v>
      </c>
      <c r="H144" s="31"/>
    </row>
    <row r="145" spans="1:8" s="118" customFormat="1" x14ac:dyDescent="0.3">
      <c r="A145" s="236">
        <v>136</v>
      </c>
      <c r="B145" s="226" t="s">
        <v>580</v>
      </c>
      <c r="C145" s="226" t="s">
        <v>137</v>
      </c>
      <c r="D145" s="227" t="s">
        <v>9</v>
      </c>
      <c r="E145" s="237">
        <v>210</v>
      </c>
      <c r="F145" s="326">
        <f t="shared" si="3"/>
        <v>13251</v>
      </c>
      <c r="G145" s="250" t="s">
        <v>80</v>
      </c>
      <c r="H145" s="31"/>
    </row>
    <row r="146" spans="1:8" s="118" customFormat="1" x14ac:dyDescent="0.3">
      <c r="A146" s="236">
        <v>137</v>
      </c>
      <c r="B146" s="226" t="s">
        <v>581</v>
      </c>
      <c r="C146" s="226" t="s">
        <v>137</v>
      </c>
      <c r="D146" s="227" t="s">
        <v>9</v>
      </c>
      <c r="E146" s="127">
        <v>164</v>
      </c>
      <c r="F146" s="326">
        <f t="shared" si="3"/>
        <v>10348.4</v>
      </c>
      <c r="G146" s="250" t="s">
        <v>57</v>
      </c>
      <c r="H146" s="31"/>
    </row>
    <row r="147" spans="1:8" s="118" customFormat="1" x14ac:dyDescent="0.3">
      <c r="A147" s="236">
        <v>138</v>
      </c>
      <c r="B147" s="226" t="s">
        <v>582</v>
      </c>
      <c r="C147" s="226" t="s">
        <v>137</v>
      </c>
      <c r="D147" s="227" t="s">
        <v>9</v>
      </c>
      <c r="E147" s="127">
        <v>150</v>
      </c>
      <c r="F147" s="326">
        <f t="shared" si="3"/>
        <v>9465</v>
      </c>
      <c r="G147" s="223" t="s">
        <v>56</v>
      </c>
      <c r="H147" s="31"/>
    </row>
    <row r="148" spans="1:8" s="118" customFormat="1" x14ac:dyDescent="0.3">
      <c r="A148" s="236">
        <v>139</v>
      </c>
      <c r="B148" s="226" t="s">
        <v>583</v>
      </c>
      <c r="C148" s="226" t="s">
        <v>137</v>
      </c>
      <c r="D148" s="227" t="s">
        <v>9</v>
      </c>
      <c r="E148" s="127">
        <v>150</v>
      </c>
      <c r="F148" s="326">
        <f t="shared" si="3"/>
        <v>9465</v>
      </c>
      <c r="G148" s="250" t="s">
        <v>81</v>
      </c>
      <c r="H148" s="31"/>
    </row>
    <row r="149" spans="1:8" s="118" customFormat="1" x14ac:dyDescent="0.3">
      <c r="A149" s="236">
        <v>140</v>
      </c>
      <c r="B149" s="5" t="s">
        <v>13</v>
      </c>
      <c r="C149" s="108"/>
      <c r="D149" s="106"/>
      <c r="E149" s="84">
        <f>SUM(E119:E148)</f>
        <v>5833</v>
      </c>
      <c r="F149" s="13">
        <f>SUM(F119:F148)</f>
        <v>523916.9</v>
      </c>
      <c r="G149" s="3"/>
      <c r="H149" s="31"/>
    </row>
    <row r="150" spans="1:8" x14ac:dyDescent="0.3">
      <c r="A150" s="236">
        <v>141</v>
      </c>
      <c r="B150" s="59" t="s">
        <v>12</v>
      </c>
      <c r="C150" s="29"/>
      <c r="D150" s="29"/>
      <c r="E150" s="85"/>
      <c r="F150" s="29"/>
      <c r="G150" s="29"/>
      <c r="H150" s="31"/>
    </row>
    <row r="151" spans="1:8" s="1" customFormat="1" x14ac:dyDescent="0.3">
      <c r="A151" s="236">
        <v>142</v>
      </c>
      <c r="B151" s="289" t="s">
        <v>261</v>
      </c>
      <c r="C151" s="229" t="s">
        <v>62</v>
      </c>
      <c r="D151" s="188" t="s">
        <v>9</v>
      </c>
      <c r="E151" s="188">
        <v>190</v>
      </c>
      <c r="F151" s="172">
        <f>E151*67.1</f>
        <v>12748.999999999998</v>
      </c>
      <c r="G151" s="223" t="s">
        <v>81</v>
      </c>
      <c r="H151" s="31"/>
    </row>
    <row r="152" spans="1:8" s="1" customFormat="1" x14ac:dyDescent="0.3">
      <c r="A152" s="236">
        <v>143</v>
      </c>
      <c r="B152" s="289" t="s">
        <v>427</v>
      </c>
      <c r="C152" s="229" t="s">
        <v>62</v>
      </c>
      <c r="D152" s="188" t="s">
        <v>9</v>
      </c>
      <c r="E152" s="188">
        <v>170</v>
      </c>
      <c r="F152" s="172">
        <f t="shared" ref="F152:F168" si="4">E152*67.1</f>
        <v>11406.999999999998</v>
      </c>
      <c r="G152" s="223" t="s">
        <v>80</v>
      </c>
      <c r="H152" s="31"/>
    </row>
    <row r="153" spans="1:8" s="1" customFormat="1" x14ac:dyDescent="0.3">
      <c r="A153" s="236">
        <v>144</v>
      </c>
      <c r="B153" s="289" t="s">
        <v>306</v>
      </c>
      <c r="C153" s="229" t="s">
        <v>62</v>
      </c>
      <c r="D153" s="188" t="s">
        <v>9</v>
      </c>
      <c r="E153" s="188">
        <v>145</v>
      </c>
      <c r="F153" s="172">
        <f t="shared" si="4"/>
        <v>9729.5</v>
      </c>
      <c r="G153" s="223" t="s">
        <v>80</v>
      </c>
      <c r="H153" s="31"/>
    </row>
    <row r="154" spans="1:8" s="1" customFormat="1" x14ac:dyDescent="0.3">
      <c r="A154" s="236">
        <v>145</v>
      </c>
      <c r="B154" s="295" t="s">
        <v>307</v>
      </c>
      <c r="C154" s="229" t="s">
        <v>62</v>
      </c>
      <c r="D154" s="188" t="s">
        <v>9</v>
      </c>
      <c r="E154" s="188">
        <v>150</v>
      </c>
      <c r="F154" s="172">
        <f t="shared" si="4"/>
        <v>10065</v>
      </c>
      <c r="G154" s="223" t="s">
        <v>56</v>
      </c>
      <c r="H154" s="31"/>
    </row>
    <row r="155" spans="1:8" s="118" customFormat="1" x14ac:dyDescent="0.3">
      <c r="A155" s="236">
        <v>146</v>
      </c>
      <c r="B155" s="296" t="s">
        <v>320</v>
      </c>
      <c r="C155" s="229" t="s">
        <v>62</v>
      </c>
      <c r="D155" s="188" t="s">
        <v>9</v>
      </c>
      <c r="E155" s="188">
        <v>150</v>
      </c>
      <c r="F155" s="172">
        <f t="shared" si="4"/>
        <v>10065</v>
      </c>
      <c r="G155" s="223" t="s">
        <v>56</v>
      </c>
      <c r="H155" s="31"/>
    </row>
    <row r="156" spans="1:8" s="118" customFormat="1" x14ac:dyDescent="0.3">
      <c r="A156" s="236">
        <v>147</v>
      </c>
      <c r="B156" s="218" t="s">
        <v>321</v>
      </c>
      <c r="C156" s="229" t="s">
        <v>62</v>
      </c>
      <c r="D156" s="188" t="s">
        <v>9</v>
      </c>
      <c r="E156" s="188">
        <v>178</v>
      </c>
      <c r="F156" s="172">
        <v>10733</v>
      </c>
      <c r="G156" s="223" t="s">
        <v>56</v>
      </c>
      <c r="H156" s="31"/>
    </row>
    <row r="157" spans="1:8" s="118" customFormat="1" x14ac:dyDescent="0.3">
      <c r="A157" s="236">
        <v>148</v>
      </c>
      <c r="B157" s="218" t="s">
        <v>352</v>
      </c>
      <c r="C157" s="229" t="s">
        <v>62</v>
      </c>
      <c r="D157" s="188" t="s">
        <v>9</v>
      </c>
      <c r="E157" s="237">
        <v>100</v>
      </c>
      <c r="F157" s="172">
        <f t="shared" si="4"/>
        <v>6709.9999999999991</v>
      </c>
      <c r="G157" s="223" t="s">
        <v>80</v>
      </c>
      <c r="H157" s="31"/>
    </row>
    <row r="158" spans="1:8" s="118" customFormat="1" x14ac:dyDescent="0.3">
      <c r="A158" s="236">
        <v>149</v>
      </c>
      <c r="B158" s="218" t="s">
        <v>355</v>
      </c>
      <c r="C158" s="229" t="s">
        <v>62</v>
      </c>
      <c r="D158" s="188" t="s">
        <v>9</v>
      </c>
      <c r="E158" s="237">
        <v>120</v>
      </c>
      <c r="F158" s="172">
        <f t="shared" si="4"/>
        <v>8051.9999999999991</v>
      </c>
      <c r="G158" s="223" t="s">
        <v>57</v>
      </c>
      <c r="H158" s="31"/>
    </row>
    <row r="159" spans="1:8" s="118" customFormat="1" x14ac:dyDescent="0.3">
      <c r="A159" s="236">
        <v>150</v>
      </c>
      <c r="B159" s="218" t="s">
        <v>356</v>
      </c>
      <c r="C159" s="229" t="s">
        <v>62</v>
      </c>
      <c r="D159" s="188" t="s">
        <v>9</v>
      </c>
      <c r="E159" s="188">
        <v>170</v>
      </c>
      <c r="F159" s="172">
        <f t="shared" si="4"/>
        <v>11406.999999999998</v>
      </c>
      <c r="G159" s="223" t="s">
        <v>81</v>
      </c>
      <c r="H159" s="31"/>
    </row>
    <row r="160" spans="1:8" s="118" customFormat="1" x14ac:dyDescent="0.3">
      <c r="A160" s="236">
        <v>151</v>
      </c>
      <c r="B160" s="218" t="s">
        <v>357</v>
      </c>
      <c r="C160" s="229" t="s">
        <v>62</v>
      </c>
      <c r="D160" s="188" t="s">
        <v>9</v>
      </c>
      <c r="E160" s="188">
        <v>180</v>
      </c>
      <c r="F160" s="172">
        <f t="shared" si="4"/>
        <v>12077.999999999998</v>
      </c>
      <c r="G160" s="223" t="s">
        <v>80</v>
      </c>
      <c r="H160" s="31"/>
    </row>
    <row r="161" spans="1:8" s="118" customFormat="1" x14ac:dyDescent="0.3">
      <c r="A161" s="236">
        <v>152</v>
      </c>
      <c r="B161" s="218" t="s">
        <v>378</v>
      </c>
      <c r="C161" s="229" t="s">
        <v>62</v>
      </c>
      <c r="D161" s="188" t="s">
        <v>9</v>
      </c>
      <c r="E161" s="188">
        <v>190</v>
      </c>
      <c r="F161" s="172">
        <f t="shared" si="4"/>
        <v>12748.999999999998</v>
      </c>
      <c r="G161" s="223" t="s">
        <v>80</v>
      </c>
      <c r="H161" s="31"/>
    </row>
    <row r="162" spans="1:8" s="118" customFormat="1" x14ac:dyDescent="0.3">
      <c r="A162" s="236">
        <v>153</v>
      </c>
      <c r="B162" s="218" t="s">
        <v>379</v>
      </c>
      <c r="C162" s="229" t="s">
        <v>62</v>
      </c>
      <c r="D162" s="188" t="s">
        <v>9</v>
      </c>
      <c r="E162" s="237">
        <v>210</v>
      </c>
      <c r="F162" s="172">
        <f t="shared" si="4"/>
        <v>14090.999999999998</v>
      </c>
      <c r="G162" s="223" t="s">
        <v>56</v>
      </c>
      <c r="H162" s="31"/>
    </row>
    <row r="163" spans="1:8" s="118" customFormat="1" x14ac:dyDescent="0.3">
      <c r="A163" s="236">
        <v>154</v>
      </c>
      <c r="B163" s="218" t="s">
        <v>384</v>
      </c>
      <c r="C163" s="229" t="s">
        <v>62</v>
      </c>
      <c r="D163" s="188" t="s">
        <v>9</v>
      </c>
      <c r="E163" s="127">
        <v>250</v>
      </c>
      <c r="F163" s="172">
        <f t="shared" si="4"/>
        <v>16775</v>
      </c>
      <c r="G163" s="223" t="s">
        <v>56</v>
      </c>
      <c r="H163" s="31"/>
    </row>
    <row r="164" spans="1:8" s="118" customFormat="1" x14ac:dyDescent="0.3">
      <c r="A164" s="236">
        <v>155</v>
      </c>
      <c r="B164" s="131" t="s">
        <v>428</v>
      </c>
      <c r="C164" s="229" t="s">
        <v>62</v>
      </c>
      <c r="D164" s="188" t="s">
        <v>9</v>
      </c>
      <c r="E164" s="188">
        <v>245</v>
      </c>
      <c r="F164" s="172">
        <f t="shared" si="4"/>
        <v>16439.5</v>
      </c>
      <c r="G164" s="223" t="s">
        <v>56</v>
      </c>
      <c r="H164" s="203"/>
    </row>
    <row r="165" spans="1:8" s="118" customFormat="1" x14ac:dyDescent="0.3">
      <c r="A165" s="236">
        <v>156</v>
      </c>
      <c r="B165" s="131" t="s">
        <v>584</v>
      </c>
      <c r="C165" s="229" t="s">
        <v>62</v>
      </c>
      <c r="D165" s="188" t="s">
        <v>9</v>
      </c>
      <c r="E165" s="188">
        <v>220</v>
      </c>
      <c r="F165" s="172">
        <f t="shared" si="4"/>
        <v>14761.999999999998</v>
      </c>
      <c r="G165" s="223" t="s">
        <v>80</v>
      </c>
      <c r="H165" s="211"/>
    </row>
    <row r="166" spans="1:8" s="118" customFormat="1" x14ac:dyDescent="0.3">
      <c r="A166" s="236">
        <v>157</v>
      </c>
      <c r="B166" s="131" t="s">
        <v>585</v>
      </c>
      <c r="C166" s="229" t="s">
        <v>62</v>
      </c>
      <c r="D166" s="188" t="s">
        <v>9</v>
      </c>
      <c r="E166" s="188">
        <v>210</v>
      </c>
      <c r="F166" s="172">
        <f t="shared" si="4"/>
        <v>14090.999999999998</v>
      </c>
      <c r="G166" s="223" t="s">
        <v>80</v>
      </c>
      <c r="H166" s="211"/>
    </row>
    <row r="167" spans="1:8" s="118" customFormat="1" x14ac:dyDescent="0.3">
      <c r="A167" s="236">
        <v>158</v>
      </c>
      <c r="B167" s="131" t="s">
        <v>586</v>
      </c>
      <c r="C167" s="229" t="s">
        <v>62</v>
      </c>
      <c r="D167" s="188" t="s">
        <v>9</v>
      </c>
      <c r="E167" s="188">
        <v>175</v>
      </c>
      <c r="F167" s="172">
        <f t="shared" si="4"/>
        <v>11742.499999999998</v>
      </c>
      <c r="G167" s="223" t="s">
        <v>80</v>
      </c>
      <c r="H167" s="211"/>
    </row>
    <row r="168" spans="1:8" s="118" customFormat="1" x14ac:dyDescent="0.3">
      <c r="A168" s="236">
        <v>159</v>
      </c>
      <c r="B168" s="229" t="s">
        <v>587</v>
      </c>
      <c r="C168" s="229" t="s">
        <v>62</v>
      </c>
      <c r="D168" s="188" t="s">
        <v>9</v>
      </c>
      <c r="E168" s="188">
        <v>190</v>
      </c>
      <c r="F168" s="172">
        <f t="shared" si="4"/>
        <v>12748.999999999998</v>
      </c>
      <c r="G168" s="223" t="s">
        <v>80</v>
      </c>
      <c r="H168" s="211"/>
    </row>
    <row r="169" spans="1:8" x14ac:dyDescent="0.3">
      <c r="A169" s="236">
        <v>160</v>
      </c>
      <c r="B169" s="30" t="s">
        <v>13</v>
      </c>
      <c r="C169" s="14"/>
      <c r="D169" s="15"/>
      <c r="E169" s="15">
        <f>SUM(E151:E168)</f>
        <v>3243</v>
      </c>
      <c r="F169" s="15">
        <f>SUM(F151:F168)</f>
        <v>216394.5</v>
      </c>
      <c r="G169" s="34"/>
      <c r="H169" s="31"/>
    </row>
    <row r="170" spans="1:8" s="1" customFormat="1" x14ac:dyDescent="0.3">
      <c r="A170" s="236">
        <v>161</v>
      </c>
      <c r="B170" s="60" t="s">
        <v>13</v>
      </c>
      <c r="C170" s="14"/>
      <c r="D170" s="15"/>
      <c r="E170" s="15">
        <f>E169+E149+E117</f>
        <v>30000</v>
      </c>
      <c r="F170" s="15">
        <f>F169+F149+F117</f>
        <v>2228492.2999999998</v>
      </c>
      <c r="G170" s="34"/>
      <c r="H170" s="31"/>
    </row>
    <row r="171" spans="1:8" x14ac:dyDescent="0.3">
      <c r="A171" s="236">
        <v>162</v>
      </c>
      <c r="B171" s="198" t="s">
        <v>37</v>
      </c>
      <c r="C171" s="199"/>
      <c r="D171" s="199"/>
      <c r="E171" s="199"/>
      <c r="F171" s="199"/>
      <c r="G171" s="199"/>
      <c r="H171" s="31"/>
    </row>
    <row r="172" spans="1:8" s="118" customFormat="1" x14ac:dyDescent="0.3">
      <c r="A172" s="236">
        <v>163</v>
      </c>
      <c r="B172" s="297" t="s">
        <v>359</v>
      </c>
      <c r="C172" s="259" t="s">
        <v>154</v>
      </c>
      <c r="D172" s="161" t="s">
        <v>14</v>
      </c>
      <c r="E172" s="182">
        <v>35</v>
      </c>
      <c r="F172" s="260">
        <f>127.8*E172</f>
        <v>4473</v>
      </c>
      <c r="G172" s="231" t="s">
        <v>80</v>
      </c>
      <c r="H172" s="31"/>
    </row>
    <row r="173" spans="1:8" s="118" customFormat="1" x14ac:dyDescent="0.3">
      <c r="A173" s="236">
        <v>164</v>
      </c>
      <c r="B173" s="297" t="s">
        <v>393</v>
      </c>
      <c r="C173" s="259" t="s">
        <v>394</v>
      </c>
      <c r="D173" s="161" t="s">
        <v>14</v>
      </c>
      <c r="E173" s="182">
        <v>35</v>
      </c>
      <c r="F173" s="260">
        <f t="shared" ref="F173:F196" si="5">127.8*E173</f>
        <v>4473</v>
      </c>
      <c r="G173" s="231" t="s">
        <v>56</v>
      </c>
      <c r="H173" s="31"/>
    </row>
    <row r="174" spans="1:8" s="118" customFormat="1" x14ac:dyDescent="0.3">
      <c r="A174" s="236">
        <v>165</v>
      </c>
      <c r="B174" s="131" t="s">
        <v>640</v>
      </c>
      <c r="C174" s="259" t="s">
        <v>154</v>
      </c>
      <c r="D174" s="188" t="s">
        <v>14</v>
      </c>
      <c r="E174" s="188">
        <v>15</v>
      </c>
      <c r="F174" s="260">
        <f t="shared" si="5"/>
        <v>1917</v>
      </c>
      <c r="G174" s="231" t="s">
        <v>56</v>
      </c>
      <c r="H174" s="31"/>
    </row>
    <row r="175" spans="1:8" s="118" customFormat="1" x14ac:dyDescent="0.3">
      <c r="A175" s="236">
        <v>166</v>
      </c>
      <c r="B175" s="131" t="s">
        <v>451</v>
      </c>
      <c r="C175" s="259" t="s">
        <v>154</v>
      </c>
      <c r="D175" s="188" t="s">
        <v>14</v>
      </c>
      <c r="E175" s="188">
        <v>21</v>
      </c>
      <c r="F175" s="260">
        <f t="shared" si="5"/>
        <v>2683.7999999999997</v>
      </c>
      <c r="G175" s="231" t="s">
        <v>56</v>
      </c>
      <c r="H175" s="31"/>
    </row>
    <row r="176" spans="1:8" s="118" customFormat="1" x14ac:dyDescent="0.3">
      <c r="A176" s="236">
        <v>167</v>
      </c>
      <c r="B176" s="261" t="s">
        <v>452</v>
      </c>
      <c r="C176" s="259" t="s">
        <v>154</v>
      </c>
      <c r="D176" s="188" t="s">
        <v>14</v>
      </c>
      <c r="E176" s="188">
        <v>36</v>
      </c>
      <c r="F176" s="260">
        <f t="shared" si="5"/>
        <v>4600.8</v>
      </c>
      <c r="G176" s="231" t="s">
        <v>80</v>
      </c>
      <c r="H176" s="31"/>
    </row>
    <row r="177" spans="1:8" s="118" customFormat="1" x14ac:dyDescent="0.3">
      <c r="A177" s="236">
        <v>168</v>
      </c>
      <c r="B177" s="160" t="s">
        <v>641</v>
      </c>
      <c r="C177" s="259" t="s">
        <v>454</v>
      </c>
      <c r="D177" s="161" t="s">
        <v>14</v>
      </c>
      <c r="E177" s="237">
        <v>25</v>
      </c>
      <c r="F177" s="260">
        <f t="shared" si="5"/>
        <v>3195</v>
      </c>
      <c r="G177" s="231" t="s">
        <v>56</v>
      </c>
      <c r="H177" s="31"/>
    </row>
    <row r="178" spans="1:8" s="118" customFormat="1" x14ac:dyDescent="0.3">
      <c r="A178" s="236">
        <v>169</v>
      </c>
      <c r="B178" s="160" t="s">
        <v>642</v>
      </c>
      <c r="C178" s="259" t="s">
        <v>454</v>
      </c>
      <c r="D178" s="161" t="s">
        <v>14</v>
      </c>
      <c r="E178" s="237">
        <v>26</v>
      </c>
      <c r="F178" s="260">
        <f t="shared" si="5"/>
        <v>3322.7999999999997</v>
      </c>
      <c r="G178" s="231" t="s">
        <v>80</v>
      </c>
      <c r="H178" s="31"/>
    </row>
    <row r="179" spans="1:8" s="118" customFormat="1" x14ac:dyDescent="0.3">
      <c r="A179" s="236">
        <v>170</v>
      </c>
      <c r="B179" s="226" t="s">
        <v>643</v>
      </c>
      <c r="C179" s="259" t="s">
        <v>454</v>
      </c>
      <c r="D179" s="161" t="s">
        <v>14</v>
      </c>
      <c r="E179" s="237">
        <v>35</v>
      </c>
      <c r="F179" s="260">
        <f t="shared" si="5"/>
        <v>4473</v>
      </c>
      <c r="G179" s="231" t="s">
        <v>56</v>
      </c>
      <c r="H179" s="31"/>
    </row>
    <row r="180" spans="1:8" s="118" customFormat="1" x14ac:dyDescent="0.3">
      <c r="A180" s="236">
        <v>171</v>
      </c>
      <c r="B180" s="226" t="s">
        <v>644</v>
      </c>
      <c r="C180" s="259" t="s">
        <v>454</v>
      </c>
      <c r="D180" s="161" t="s">
        <v>14</v>
      </c>
      <c r="E180" s="237">
        <v>25</v>
      </c>
      <c r="F180" s="260">
        <f t="shared" si="5"/>
        <v>3195</v>
      </c>
      <c r="G180" s="231" t="s">
        <v>80</v>
      </c>
      <c r="H180" s="31"/>
    </row>
    <row r="181" spans="1:8" s="118" customFormat="1" x14ac:dyDescent="0.3">
      <c r="A181" s="236">
        <v>172</v>
      </c>
      <c r="B181" s="226" t="s">
        <v>645</v>
      </c>
      <c r="C181" s="259" t="s">
        <v>454</v>
      </c>
      <c r="D181" s="161" t="s">
        <v>14</v>
      </c>
      <c r="E181" s="237">
        <v>25</v>
      </c>
      <c r="F181" s="260">
        <f t="shared" si="5"/>
        <v>3195</v>
      </c>
      <c r="G181" s="231" t="s">
        <v>56</v>
      </c>
      <c r="H181" s="31"/>
    </row>
    <row r="182" spans="1:8" s="118" customFormat="1" x14ac:dyDescent="0.3">
      <c r="A182" s="236">
        <v>173</v>
      </c>
      <c r="B182" s="226" t="s">
        <v>646</v>
      </c>
      <c r="C182" s="259" t="s">
        <v>454</v>
      </c>
      <c r="D182" s="161" t="s">
        <v>14</v>
      </c>
      <c r="E182" s="237">
        <v>35</v>
      </c>
      <c r="F182" s="260">
        <f t="shared" si="5"/>
        <v>4473</v>
      </c>
      <c r="G182" s="231" t="s">
        <v>80</v>
      </c>
      <c r="H182" s="31"/>
    </row>
    <row r="183" spans="1:8" s="216" customFormat="1" x14ac:dyDescent="0.3">
      <c r="A183" s="236">
        <v>174</v>
      </c>
      <c r="B183" s="226" t="s">
        <v>647</v>
      </c>
      <c r="C183" s="259" t="s">
        <v>154</v>
      </c>
      <c r="D183" s="161" t="s">
        <v>14</v>
      </c>
      <c r="E183" s="237">
        <v>10</v>
      </c>
      <c r="F183" s="260">
        <f t="shared" si="5"/>
        <v>1278</v>
      </c>
      <c r="G183" s="231" t="s">
        <v>80</v>
      </c>
      <c r="H183" s="31"/>
    </row>
    <row r="184" spans="1:8" s="216" customFormat="1" x14ac:dyDescent="0.3">
      <c r="A184" s="236">
        <v>175</v>
      </c>
      <c r="B184" s="226" t="s">
        <v>648</v>
      </c>
      <c r="C184" s="259" t="s">
        <v>154</v>
      </c>
      <c r="D184" s="161" t="s">
        <v>14</v>
      </c>
      <c r="E184" s="237">
        <v>15</v>
      </c>
      <c r="F184" s="260">
        <f t="shared" si="5"/>
        <v>1917</v>
      </c>
      <c r="G184" s="231" t="s">
        <v>56</v>
      </c>
      <c r="H184" s="31"/>
    </row>
    <row r="185" spans="1:8" s="216" customFormat="1" x14ac:dyDescent="0.3">
      <c r="A185" s="236">
        <v>176</v>
      </c>
      <c r="B185" s="226" t="s">
        <v>649</v>
      </c>
      <c r="C185" s="259" t="s">
        <v>154</v>
      </c>
      <c r="D185" s="161" t="s">
        <v>455</v>
      </c>
      <c r="E185" s="237">
        <v>15</v>
      </c>
      <c r="F185" s="260">
        <f t="shared" si="5"/>
        <v>1917</v>
      </c>
      <c r="G185" s="231" t="s">
        <v>80</v>
      </c>
      <c r="H185" s="31"/>
    </row>
    <row r="186" spans="1:8" s="216" customFormat="1" x14ac:dyDescent="0.3">
      <c r="A186" s="236">
        <v>177</v>
      </c>
      <c r="B186" s="226" t="s">
        <v>650</v>
      </c>
      <c r="C186" s="259" t="s">
        <v>154</v>
      </c>
      <c r="D186" s="161" t="s">
        <v>455</v>
      </c>
      <c r="E186" s="237">
        <v>10</v>
      </c>
      <c r="F186" s="260">
        <f t="shared" si="5"/>
        <v>1278</v>
      </c>
      <c r="G186" s="231" t="s">
        <v>80</v>
      </c>
      <c r="H186" s="31"/>
    </row>
    <row r="187" spans="1:8" s="216" customFormat="1" x14ac:dyDescent="0.3">
      <c r="A187" s="236">
        <v>178</v>
      </c>
      <c r="B187" s="226" t="s">
        <v>651</v>
      </c>
      <c r="C187" s="259" t="s">
        <v>154</v>
      </c>
      <c r="D187" s="161" t="s">
        <v>455</v>
      </c>
      <c r="E187" s="237">
        <v>15</v>
      </c>
      <c r="F187" s="260">
        <f t="shared" si="5"/>
        <v>1917</v>
      </c>
      <c r="G187" s="231" t="s">
        <v>56</v>
      </c>
      <c r="H187" s="31"/>
    </row>
    <row r="188" spans="1:8" s="216" customFormat="1" x14ac:dyDescent="0.3">
      <c r="A188" s="236">
        <v>179</v>
      </c>
      <c r="B188" s="226" t="s">
        <v>652</v>
      </c>
      <c r="C188" s="259" t="s">
        <v>154</v>
      </c>
      <c r="D188" s="161" t="s">
        <v>455</v>
      </c>
      <c r="E188" s="237">
        <v>10</v>
      </c>
      <c r="F188" s="260">
        <f t="shared" si="5"/>
        <v>1278</v>
      </c>
      <c r="G188" s="231" t="s">
        <v>80</v>
      </c>
      <c r="H188" s="31"/>
    </row>
    <row r="189" spans="1:8" s="216" customFormat="1" x14ac:dyDescent="0.3">
      <c r="A189" s="236">
        <v>180</v>
      </c>
      <c r="B189" s="226" t="s">
        <v>653</v>
      </c>
      <c r="C189" s="259" t="s">
        <v>154</v>
      </c>
      <c r="D189" s="161" t="s">
        <v>14</v>
      </c>
      <c r="E189" s="237">
        <v>18</v>
      </c>
      <c r="F189" s="260">
        <f t="shared" si="5"/>
        <v>2300.4</v>
      </c>
      <c r="G189" s="231" t="s">
        <v>80</v>
      </c>
      <c r="H189" s="31"/>
    </row>
    <row r="190" spans="1:8" s="216" customFormat="1" x14ac:dyDescent="0.3">
      <c r="A190" s="236">
        <v>181</v>
      </c>
      <c r="B190" s="226" t="s">
        <v>654</v>
      </c>
      <c r="C190" s="259" t="s">
        <v>154</v>
      </c>
      <c r="D190" s="161" t="s">
        <v>27</v>
      </c>
      <c r="E190" s="237">
        <v>10</v>
      </c>
      <c r="F190" s="260">
        <f t="shared" si="5"/>
        <v>1278</v>
      </c>
      <c r="G190" s="231" t="s">
        <v>56</v>
      </c>
      <c r="H190" s="31"/>
    </row>
    <row r="191" spans="1:8" s="216" customFormat="1" x14ac:dyDescent="0.3">
      <c r="A191" s="236">
        <v>182</v>
      </c>
      <c r="B191" s="226" t="s">
        <v>655</v>
      </c>
      <c r="C191" s="259" t="s">
        <v>154</v>
      </c>
      <c r="D191" s="161" t="s">
        <v>27</v>
      </c>
      <c r="E191" s="237">
        <v>12</v>
      </c>
      <c r="F191" s="260">
        <f t="shared" si="5"/>
        <v>1533.6</v>
      </c>
      <c r="G191" s="231" t="s">
        <v>80</v>
      </c>
      <c r="H191" s="31"/>
    </row>
    <row r="192" spans="1:8" s="216" customFormat="1" x14ac:dyDescent="0.3">
      <c r="A192" s="236">
        <v>183</v>
      </c>
      <c r="B192" s="226" t="s">
        <v>656</v>
      </c>
      <c r="C192" s="259" t="s">
        <v>154</v>
      </c>
      <c r="D192" s="161" t="s">
        <v>27</v>
      </c>
      <c r="E192" s="237">
        <v>20</v>
      </c>
      <c r="F192" s="260">
        <f t="shared" si="5"/>
        <v>2556</v>
      </c>
      <c r="G192" s="231" t="s">
        <v>80</v>
      </c>
      <c r="H192" s="31"/>
    </row>
    <row r="193" spans="1:9" s="118" customFormat="1" x14ac:dyDescent="0.3">
      <c r="A193" s="236">
        <v>184</v>
      </c>
      <c r="B193" s="226" t="s">
        <v>657</v>
      </c>
      <c r="C193" s="259" t="s">
        <v>154</v>
      </c>
      <c r="D193" s="161" t="s">
        <v>27</v>
      </c>
      <c r="E193" s="237">
        <v>11</v>
      </c>
      <c r="F193" s="260">
        <f t="shared" si="5"/>
        <v>1405.8</v>
      </c>
      <c r="G193" s="231" t="s">
        <v>80</v>
      </c>
      <c r="H193" s="31"/>
    </row>
    <row r="194" spans="1:9" s="118" customFormat="1" x14ac:dyDescent="0.3">
      <c r="A194" s="236">
        <v>185</v>
      </c>
      <c r="B194" s="226" t="s">
        <v>658</v>
      </c>
      <c r="C194" s="259" t="s">
        <v>154</v>
      </c>
      <c r="D194" s="161" t="s">
        <v>27</v>
      </c>
      <c r="E194" s="237">
        <v>18</v>
      </c>
      <c r="F194" s="260">
        <f t="shared" si="5"/>
        <v>2300.4</v>
      </c>
      <c r="G194" s="231" t="s">
        <v>56</v>
      </c>
      <c r="H194" s="31">
        <v>8544.2900000000009</v>
      </c>
      <c r="I194" s="118">
        <v>215.93</v>
      </c>
    </row>
    <row r="195" spans="1:9" s="118" customFormat="1" x14ac:dyDescent="0.3">
      <c r="A195" s="236">
        <v>186</v>
      </c>
      <c r="B195" s="226" t="s">
        <v>659</v>
      </c>
      <c r="C195" s="259" t="s">
        <v>154</v>
      </c>
      <c r="D195" s="161" t="s">
        <v>27</v>
      </c>
      <c r="E195" s="237">
        <v>10</v>
      </c>
      <c r="F195" s="260">
        <f t="shared" si="5"/>
        <v>1278</v>
      </c>
      <c r="G195" s="231" t="s">
        <v>80</v>
      </c>
      <c r="H195" s="31"/>
    </row>
    <row r="196" spans="1:9" s="118" customFormat="1" x14ac:dyDescent="0.3">
      <c r="A196" s="236">
        <v>187</v>
      </c>
      <c r="B196" s="226" t="s">
        <v>660</v>
      </c>
      <c r="C196" s="259" t="s">
        <v>154</v>
      </c>
      <c r="D196" s="161" t="s">
        <v>27</v>
      </c>
      <c r="E196" s="237">
        <v>11</v>
      </c>
      <c r="F196" s="260">
        <f t="shared" si="5"/>
        <v>1405.8</v>
      </c>
      <c r="G196" s="231" t="s">
        <v>56</v>
      </c>
      <c r="H196" s="31"/>
    </row>
    <row r="197" spans="1:9" s="118" customFormat="1" x14ac:dyDescent="0.3">
      <c r="A197" s="236">
        <v>188</v>
      </c>
      <c r="B197" s="226" t="s">
        <v>661</v>
      </c>
      <c r="C197" s="259" t="s">
        <v>154</v>
      </c>
      <c r="D197" s="161" t="s">
        <v>27</v>
      </c>
      <c r="E197" s="237">
        <v>20</v>
      </c>
      <c r="F197" s="260">
        <v>2587</v>
      </c>
      <c r="G197" s="231" t="s">
        <v>80</v>
      </c>
      <c r="H197" s="31"/>
    </row>
    <row r="198" spans="1:9" s="118" customFormat="1" x14ac:dyDescent="0.3">
      <c r="A198" s="236">
        <v>189</v>
      </c>
      <c r="B198" s="17" t="s">
        <v>13</v>
      </c>
      <c r="C198" s="111"/>
      <c r="D198" s="112"/>
      <c r="E198" s="86">
        <f>SUM(E172:E197)</f>
        <v>518</v>
      </c>
      <c r="F198" s="81">
        <f>SUM(F172:F197)</f>
        <v>66231.399999999994</v>
      </c>
      <c r="G198" s="4"/>
      <c r="H198" s="31"/>
    </row>
    <row r="199" spans="1:9" s="118" customFormat="1" x14ac:dyDescent="0.3">
      <c r="A199" s="236">
        <v>190</v>
      </c>
      <c r="B199" s="194" t="s">
        <v>75</v>
      </c>
      <c r="C199" s="195"/>
      <c r="D199" s="195"/>
      <c r="E199" s="195"/>
      <c r="F199" s="195"/>
      <c r="G199" s="195"/>
      <c r="H199" s="31"/>
    </row>
    <row r="200" spans="1:9" s="118" customFormat="1" x14ac:dyDescent="0.3">
      <c r="A200" s="236">
        <v>191</v>
      </c>
      <c r="B200" s="298" t="s">
        <v>235</v>
      </c>
      <c r="C200" s="131" t="s">
        <v>133</v>
      </c>
      <c r="D200" s="188" t="s">
        <v>14</v>
      </c>
      <c r="E200" s="188">
        <v>2420</v>
      </c>
      <c r="F200" s="163">
        <v>40517</v>
      </c>
      <c r="G200" s="231" t="s">
        <v>80</v>
      </c>
      <c r="H200" s="31"/>
    </row>
    <row r="201" spans="1:9" s="118" customFormat="1" x14ac:dyDescent="0.3">
      <c r="A201" s="236">
        <v>192</v>
      </c>
      <c r="B201" s="289" t="s">
        <v>662</v>
      </c>
      <c r="C201" s="142" t="s">
        <v>134</v>
      </c>
      <c r="D201" s="231" t="s">
        <v>14</v>
      </c>
      <c r="E201" s="101">
        <v>304</v>
      </c>
      <c r="F201" s="163">
        <f t="shared" ref="F201:F264" si="6">16.6*E201</f>
        <v>5046.4000000000005</v>
      </c>
      <c r="G201" s="231" t="s">
        <v>81</v>
      </c>
      <c r="H201" s="31"/>
    </row>
    <row r="202" spans="1:9" s="118" customFormat="1" x14ac:dyDescent="0.3">
      <c r="A202" s="236">
        <v>193</v>
      </c>
      <c r="B202" s="289" t="s">
        <v>663</v>
      </c>
      <c r="C202" s="142" t="s">
        <v>134</v>
      </c>
      <c r="D202" s="231" t="s">
        <v>14</v>
      </c>
      <c r="E202" s="101">
        <v>40</v>
      </c>
      <c r="F202" s="163">
        <f t="shared" si="6"/>
        <v>664</v>
      </c>
      <c r="G202" s="231" t="s">
        <v>57</v>
      </c>
      <c r="H202" s="31"/>
    </row>
    <row r="203" spans="1:9" s="118" customFormat="1" x14ac:dyDescent="0.3">
      <c r="A203" s="236">
        <v>194</v>
      </c>
      <c r="B203" s="289" t="s">
        <v>664</v>
      </c>
      <c r="C203" s="142" t="s">
        <v>134</v>
      </c>
      <c r="D203" s="231" t="s">
        <v>14</v>
      </c>
      <c r="E203" s="101">
        <v>145</v>
      </c>
      <c r="F203" s="163">
        <f t="shared" si="6"/>
        <v>2407</v>
      </c>
      <c r="G203" s="231" t="s">
        <v>80</v>
      </c>
      <c r="H203" s="31"/>
    </row>
    <row r="204" spans="1:9" s="118" customFormat="1" x14ac:dyDescent="0.3">
      <c r="A204" s="236">
        <v>195</v>
      </c>
      <c r="B204" s="289" t="s">
        <v>665</v>
      </c>
      <c r="C204" s="142" t="s">
        <v>134</v>
      </c>
      <c r="D204" s="188" t="s">
        <v>14</v>
      </c>
      <c r="E204" s="101">
        <v>70</v>
      </c>
      <c r="F204" s="163">
        <f t="shared" si="6"/>
        <v>1162</v>
      </c>
      <c r="G204" s="231" t="s">
        <v>80</v>
      </c>
      <c r="H204" s="31"/>
    </row>
    <row r="205" spans="1:9" s="118" customFormat="1" x14ac:dyDescent="0.3">
      <c r="A205" s="236">
        <v>196</v>
      </c>
      <c r="B205" s="289" t="s">
        <v>666</v>
      </c>
      <c r="C205" s="142" t="s">
        <v>134</v>
      </c>
      <c r="D205" s="231" t="s">
        <v>14</v>
      </c>
      <c r="E205" s="101">
        <v>28</v>
      </c>
      <c r="F205" s="163">
        <f t="shared" si="6"/>
        <v>464.80000000000007</v>
      </c>
      <c r="G205" s="231" t="s">
        <v>81</v>
      </c>
      <c r="H205" s="31"/>
    </row>
    <row r="206" spans="1:9" s="118" customFormat="1" x14ac:dyDescent="0.3">
      <c r="A206" s="236">
        <v>197</v>
      </c>
      <c r="B206" s="289" t="s">
        <v>667</v>
      </c>
      <c r="C206" s="142" t="s">
        <v>134</v>
      </c>
      <c r="D206" s="231" t="s">
        <v>14</v>
      </c>
      <c r="E206" s="101">
        <v>52</v>
      </c>
      <c r="F206" s="163">
        <f t="shared" si="6"/>
        <v>863.2</v>
      </c>
      <c r="G206" s="231" t="s">
        <v>56</v>
      </c>
      <c r="H206" s="31"/>
    </row>
    <row r="207" spans="1:9" s="118" customFormat="1" x14ac:dyDescent="0.3">
      <c r="A207" s="236">
        <v>198</v>
      </c>
      <c r="B207" s="289" t="s">
        <v>668</v>
      </c>
      <c r="C207" s="142" t="s">
        <v>134</v>
      </c>
      <c r="D207" s="231" t="s">
        <v>14</v>
      </c>
      <c r="E207" s="101">
        <v>129</v>
      </c>
      <c r="F207" s="163">
        <f t="shared" si="6"/>
        <v>2141.4</v>
      </c>
      <c r="G207" s="231" t="s">
        <v>81</v>
      </c>
      <c r="H207" s="31"/>
    </row>
    <row r="208" spans="1:9" s="118" customFormat="1" x14ac:dyDescent="0.3">
      <c r="A208" s="236">
        <v>199</v>
      </c>
      <c r="B208" s="289" t="s">
        <v>669</v>
      </c>
      <c r="C208" s="142" t="s">
        <v>134</v>
      </c>
      <c r="D208" s="188" t="s">
        <v>14</v>
      </c>
      <c r="E208" s="101">
        <v>52</v>
      </c>
      <c r="F208" s="163">
        <f t="shared" si="6"/>
        <v>863.2</v>
      </c>
      <c r="G208" s="231" t="s">
        <v>56</v>
      </c>
      <c r="H208" s="31"/>
    </row>
    <row r="209" spans="1:8" s="118" customFormat="1" x14ac:dyDescent="0.3">
      <c r="A209" s="236">
        <v>200</v>
      </c>
      <c r="B209" s="289" t="s">
        <v>670</v>
      </c>
      <c r="C209" s="142" t="s">
        <v>134</v>
      </c>
      <c r="D209" s="231" t="s">
        <v>14</v>
      </c>
      <c r="E209" s="101">
        <v>80</v>
      </c>
      <c r="F209" s="163">
        <f t="shared" si="6"/>
        <v>1328</v>
      </c>
      <c r="G209" s="231" t="s">
        <v>57</v>
      </c>
      <c r="H209" s="31"/>
    </row>
    <row r="210" spans="1:8" s="118" customFormat="1" x14ac:dyDescent="0.3">
      <c r="A210" s="236">
        <v>201</v>
      </c>
      <c r="B210" s="289" t="s">
        <v>397</v>
      </c>
      <c r="C210" s="142" t="s">
        <v>134</v>
      </c>
      <c r="D210" s="231" t="s">
        <v>14</v>
      </c>
      <c r="E210" s="101">
        <v>120</v>
      </c>
      <c r="F210" s="163">
        <f t="shared" si="6"/>
        <v>1992.0000000000002</v>
      </c>
      <c r="G210" s="231" t="s">
        <v>57</v>
      </c>
      <c r="H210" s="31"/>
    </row>
    <row r="211" spans="1:8" s="118" customFormat="1" x14ac:dyDescent="0.3">
      <c r="A211" s="236">
        <v>202</v>
      </c>
      <c r="B211" s="298" t="s">
        <v>398</v>
      </c>
      <c r="C211" s="142" t="s">
        <v>134</v>
      </c>
      <c r="D211" s="231" t="s">
        <v>14</v>
      </c>
      <c r="E211" s="101">
        <v>131</v>
      </c>
      <c r="F211" s="163">
        <f t="shared" si="6"/>
        <v>2174.6000000000004</v>
      </c>
      <c r="G211" s="231" t="s">
        <v>81</v>
      </c>
      <c r="H211" s="31"/>
    </row>
    <row r="212" spans="1:8" s="118" customFormat="1" x14ac:dyDescent="0.3">
      <c r="A212" s="236">
        <v>203</v>
      </c>
      <c r="B212" s="298" t="s">
        <v>399</v>
      </c>
      <c r="C212" s="142" t="s">
        <v>134</v>
      </c>
      <c r="D212" s="188" t="s">
        <v>14</v>
      </c>
      <c r="E212" s="101">
        <v>42</v>
      </c>
      <c r="F212" s="163">
        <f t="shared" si="6"/>
        <v>697.2</v>
      </c>
      <c r="G212" s="231" t="s">
        <v>81</v>
      </c>
      <c r="H212" s="31"/>
    </row>
    <row r="213" spans="1:8" s="118" customFormat="1" x14ac:dyDescent="0.3">
      <c r="A213" s="236">
        <v>204</v>
      </c>
      <c r="B213" s="299" t="s">
        <v>400</v>
      </c>
      <c r="C213" s="142" t="s">
        <v>134</v>
      </c>
      <c r="D213" s="231" t="s">
        <v>14</v>
      </c>
      <c r="E213" s="101">
        <v>125</v>
      </c>
      <c r="F213" s="163">
        <f t="shared" si="6"/>
        <v>2075</v>
      </c>
      <c r="G213" s="231" t="s">
        <v>81</v>
      </c>
      <c r="H213" s="31"/>
    </row>
    <row r="214" spans="1:8" s="118" customFormat="1" x14ac:dyDescent="0.3">
      <c r="A214" s="236">
        <v>205</v>
      </c>
      <c r="B214" s="262" t="s">
        <v>593</v>
      </c>
      <c r="C214" s="142" t="s">
        <v>134</v>
      </c>
      <c r="D214" s="231" t="s">
        <v>14</v>
      </c>
      <c r="E214" s="263">
        <v>35</v>
      </c>
      <c r="F214" s="163">
        <f t="shared" si="6"/>
        <v>581</v>
      </c>
      <c r="G214" s="231" t="s">
        <v>81</v>
      </c>
      <c r="H214" s="31"/>
    </row>
    <row r="215" spans="1:8" s="118" customFormat="1" x14ac:dyDescent="0.3">
      <c r="A215" s="236">
        <v>206</v>
      </c>
      <c r="B215" s="262" t="s">
        <v>594</v>
      </c>
      <c r="C215" s="142" t="s">
        <v>134</v>
      </c>
      <c r="D215" s="231" t="s">
        <v>14</v>
      </c>
      <c r="E215" s="263">
        <v>20</v>
      </c>
      <c r="F215" s="163">
        <f t="shared" si="6"/>
        <v>332</v>
      </c>
      <c r="G215" s="231" t="s">
        <v>57</v>
      </c>
      <c r="H215" s="31"/>
    </row>
    <row r="216" spans="1:8" s="118" customFormat="1" x14ac:dyDescent="0.3">
      <c r="A216" s="236">
        <v>207</v>
      </c>
      <c r="B216" s="262" t="s">
        <v>595</v>
      </c>
      <c r="C216" s="142" t="s">
        <v>134</v>
      </c>
      <c r="D216" s="188" t="s">
        <v>14</v>
      </c>
      <c r="E216" s="263">
        <v>14</v>
      </c>
      <c r="F216" s="163">
        <f t="shared" si="6"/>
        <v>232.40000000000003</v>
      </c>
      <c r="G216" s="231" t="s">
        <v>57</v>
      </c>
      <c r="H216" s="31"/>
    </row>
    <row r="217" spans="1:8" s="118" customFormat="1" x14ac:dyDescent="0.3">
      <c r="A217" s="236">
        <v>208</v>
      </c>
      <c r="B217" s="262" t="s">
        <v>596</v>
      </c>
      <c r="C217" s="142" t="s">
        <v>134</v>
      </c>
      <c r="D217" s="231" t="s">
        <v>14</v>
      </c>
      <c r="E217" s="263">
        <v>22</v>
      </c>
      <c r="F217" s="163">
        <f t="shared" si="6"/>
        <v>365.20000000000005</v>
      </c>
      <c r="G217" s="231" t="s">
        <v>57</v>
      </c>
      <c r="H217" s="31"/>
    </row>
    <row r="218" spans="1:8" s="118" customFormat="1" x14ac:dyDescent="0.3">
      <c r="A218" s="236">
        <v>209</v>
      </c>
      <c r="B218" s="229" t="s">
        <v>671</v>
      </c>
      <c r="C218" s="142" t="s">
        <v>134</v>
      </c>
      <c r="D218" s="231" t="s">
        <v>14</v>
      </c>
      <c r="E218" s="215">
        <v>80</v>
      </c>
      <c r="F218" s="163">
        <f t="shared" si="6"/>
        <v>1328</v>
      </c>
      <c r="G218" s="231" t="s">
        <v>81</v>
      </c>
      <c r="H218" s="31"/>
    </row>
    <row r="219" spans="1:8" s="118" customFormat="1" x14ac:dyDescent="0.3">
      <c r="A219" s="236">
        <v>210</v>
      </c>
      <c r="B219" s="229" t="s">
        <v>672</v>
      </c>
      <c r="C219" s="142" t="s">
        <v>134</v>
      </c>
      <c r="D219" s="231" t="s">
        <v>14</v>
      </c>
      <c r="E219" s="215">
        <v>80</v>
      </c>
      <c r="F219" s="163">
        <f t="shared" si="6"/>
        <v>1328</v>
      </c>
      <c r="G219" s="231" t="s">
        <v>56</v>
      </c>
      <c r="H219" s="31"/>
    </row>
    <row r="220" spans="1:8" s="118" customFormat="1" x14ac:dyDescent="0.3">
      <c r="A220" s="236">
        <v>211</v>
      </c>
      <c r="B220" s="229" t="s">
        <v>673</v>
      </c>
      <c r="C220" s="212" t="s">
        <v>76</v>
      </c>
      <c r="D220" s="188" t="s">
        <v>14</v>
      </c>
      <c r="E220" s="215">
        <v>80</v>
      </c>
      <c r="F220" s="163">
        <f t="shared" si="6"/>
        <v>1328</v>
      </c>
      <c r="G220" s="231" t="s">
        <v>56</v>
      </c>
      <c r="H220" s="31"/>
    </row>
    <row r="221" spans="1:8" s="118" customFormat="1" x14ac:dyDescent="0.3">
      <c r="A221" s="236">
        <v>212</v>
      </c>
      <c r="B221" s="229" t="s">
        <v>674</v>
      </c>
      <c r="C221" s="212" t="s">
        <v>76</v>
      </c>
      <c r="D221" s="231" t="s">
        <v>14</v>
      </c>
      <c r="E221" s="215">
        <v>80</v>
      </c>
      <c r="F221" s="163">
        <f t="shared" si="6"/>
        <v>1328</v>
      </c>
      <c r="G221" s="231" t="s">
        <v>57</v>
      </c>
      <c r="H221" s="31"/>
    </row>
    <row r="222" spans="1:8" s="118" customFormat="1" x14ac:dyDescent="0.3">
      <c r="A222" s="236">
        <v>213</v>
      </c>
      <c r="B222" s="229" t="s">
        <v>675</v>
      </c>
      <c r="C222" s="212" t="s">
        <v>76</v>
      </c>
      <c r="D222" s="231" t="s">
        <v>14</v>
      </c>
      <c r="E222" s="215">
        <v>120</v>
      </c>
      <c r="F222" s="163">
        <f t="shared" si="6"/>
        <v>1992.0000000000002</v>
      </c>
      <c r="G222" s="231" t="s">
        <v>57</v>
      </c>
      <c r="H222" s="31"/>
    </row>
    <row r="223" spans="1:8" s="118" customFormat="1" x14ac:dyDescent="0.3">
      <c r="A223" s="236">
        <v>214</v>
      </c>
      <c r="B223" s="229" t="s">
        <v>676</v>
      </c>
      <c r="C223" s="212" t="s">
        <v>76</v>
      </c>
      <c r="D223" s="231" t="s">
        <v>14</v>
      </c>
      <c r="E223" s="215">
        <v>80</v>
      </c>
      <c r="F223" s="163">
        <f t="shared" si="6"/>
        <v>1328</v>
      </c>
      <c r="G223" s="231" t="s">
        <v>80</v>
      </c>
      <c r="H223" s="31"/>
    </row>
    <row r="224" spans="1:8" s="118" customFormat="1" x14ac:dyDescent="0.3">
      <c r="A224" s="236">
        <v>215</v>
      </c>
      <c r="B224" s="229" t="s">
        <v>677</v>
      </c>
      <c r="C224" s="212" t="s">
        <v>76</v>
      </c>
      <c r="D224" s="188" t="s">
        <v>14</v>
      </c>
      <c r="E224" s="215">
        <v>90</v>
      </c>
      <c r="F224" s="163">
        <f t="shared" si="6"/>
        <v>1494.0000000000002</v>
      </c>
      <c r="G224" s="231" t="s">
        <v>80</v>
      </c>
      <c r="H224" s="31"/>
    </row>
    <row r="225" spans="1:8" s="118" customFormat="1" x14ac:dyDescent="0.3">
      <c r="A225" s="236">
        <v>216</v>
      </c>
      <c r="B225" s="229" t="s">
        <v>678</v>
      </c>
      <c r="C225" s="212" t="s">
        <v>76</v>
      </c>
      <c r="D225" s="231" t="s">
        <v>14</v>
      </c>
      <c r="E225" s="215">
        <v>80</v>
      </c>
      <c r="F225" s="163">
        <f t="shared" si="6"/>
        <v>1328</v>
      </c>
      <c r="G225" s="231" t="s">
        <v>81</v>
      </c>
      <c r="H225" s="31"/>
    </row>
    <row r="226" spans="1:8" s="118" customFormat="1" x14ac:dyDescent="0.3">
      <c r="A226" s="236">
        <v>217</v>
      </c>
      <c r="B226" s="229" t="s">
        <v>679</v>
      </c>
      <c r="C226" s="212" t="s">
        <v>76</v>
      </c>
      <c r="D226" s="231" t="s">
        <v>14</v>
      </c>
      <c r="E226" s="215">
        <v>90</v>
      </c>
      <c r="F226" s="163">
        <f t="shared" si="6"/>
        <v>1494.0000000000002</v>
      </c>
      <c r="G226" s="231" t="s">
        <v>56</v>
      </c>
      <c r="H226" s="31"/>
    </row>
    <row r="227" spans="1:8" s="118" customFormat="1" x14ac:dyDescent="0.3">
      <c r="A227" s="236">
        <v>218</v>
      </c>
      <c r="B227" s="229" t="s">
        <v>680</v>
      </c>
      <c r="C227" s="212" t="s">
        <v>76</v>
      </c>
      <c r="D227" s="231" t="s">
        <v>14</v>
      </c>
      <c r="E227" s="215">
        <v>150</v>
      </c>
      <c r="F227" s="163">
        <f t="shared" si="6"/>
        <v>2490</v>
      </c>
      <c r="G227" s="231" t="s">
        <v>56</v>
      </c>
      <c r="H227" s="31"/>
    </row>
    <row r="228" spans="1:8" s="118" customFormat="1" x14ac:dyDescent="0.3">
      <c r="A228" s="236">
        <v>219</v>
      </c>
      <c r="B228" s="229" t="s">
        <v>681</v>
      </c>
      <c r="C228" s="212" t="s">
        <v>76</v>
      </c>
      <c r="D228" s="188" t="s">
        <v>14</v>
      </c>
      <c r="E228" s="215">
        <v>160</v>
      </c>
      <c r="F228" s="163">
        <f t="shared" si="6"/>
        <v>2656</v>
      </c>
      <c r="G228" s="231" t="s">
        <v>57</v>
      </c>
      <c r="H228" s="31"/>
    </row>
    <row r="229" spans="1:8" s="118" customFormat="1" x14ac:dyDescent="0.3">
      <c r="A229" s="236">
        <v>220</v>
      </c>
      <c r="B229" s="229" t="s">
        <v>682</v>
      </c>
      <c r="C229" s="212" t="s">
        <v>76</v>
      </c>
      <c r="D229" s="231" t="s">
        <v>14</v>
      </c>
      <c r="E229" s="215">
        <v>130</v>
      </c>
      <c r="F229" s="163">
        <f t="shared" si="6"/>
        <v>2158</v>
      </c>
      <c r="G229" s="231" t="s">
        <v>57</v>
      </c>
      <c r="H229" s="31"/>
    </row>
    <row r="230" spans="1:8" s="118" customFormat="1" x14ac:dyDescent="0.3">
      <c r="A230" s="236">
        <v>221</v>
      </c>
      <c r="B230" s="229" t="s">
        <v>683</v>
      </c>
      <c r="C230" s="212" t="s">
        <v>76</v>
      </c>
      <c r="D230" s="231" t="s">
        <v>14</v>
      </c>
      <c r="E230" s="215">
        <v>130</v>
      </c>
      <c r="F230" s="163">
        <f t="shared" si="6"/>
        <v>2158</v>
      </c>
      <c r="G230" s="231" t="s">
        <v>80</v>
      </c>
      <c r="H230" s="31"/>
    </row>
    <row r="231" spans="1:8" s="118" customFormat="1" x14ac:dyDescent="0.3">
      <c r="A231" s="236">
        <v>222</v>
      </c>
      <c r="B231" s="229" t="s">
        <v>684</v>
      </c>
      <c r="C231" s="212" t="s">
        <v>76</v>
      </c>
      <c r="D231" s="231" t="s">
        <v>14</v>
      </c>
      <c r="E231" s="215">
        <v>130</v>
      </c>
      <c r="F231" s="163">
        <f t="shared" si="6"/>
        <v>2158</v>
      </c>
      <c r="G231" s="231" t="s">
        <v>80</v>
      </c>
      <c r="H231" s="31"/>
    </row>
    <row r="232" spans="1:8" s="118" customFormat="1" x14ac:dyDescent="0.3">
      <c r="A232" s="236">
        <v>223</v>
      </c>
      <c r="B232" s="229" t="s">
        <v>685</v>
      </c>
      <c r="C232" s="212" t="s">
        <v>76</v>
      </c>
      <c r="D232" s="188" t="s">
        <v>14</v>
      </c>
      <c r="E232" s="215">
        <v>120</v>
      </c>
      <c r="F232" s="163">
        <f t="shared" si="6"/>
        <v>1992.0000000000002</v>
      </c>
      <c r="G232" s="231" t="s">
        <v>81</v>
      </c>
      <c r="H232" s="31"/>
    </row>
    <row r="233" spans="1:8" s="118" customFormat="1" x14ac:dyDescent="0.3">
      <c r="A233" s="236">
        <v>224</v>
      </c>
      <c r="B233" s="229" t="s">
        <v>686</v>
      </c>
      <c r="C233" s="212" t="s">
        <v>76</v>
      </c>
      <c r="D233" s="231" t="s">
        <v>14</v>
      </c>
      <c r="E233" s="215">
        <v>80</v>
      </c>
      <c r="F233" s="163">
        <f t="shared" si="6"/>
        <v>1328</v>
      </c>
      <c r="G233" s="231" t="s">
        <v>56</v>
      </c>
      <c r="H233" s="31"/>
    </row>
    <row r="234" spans="1:8" s="118" customFormat="1" x14ac:dyDescent="0.3">
      <c r="A234" s="236">
        <v>225</v>
      </c>
      <c r="B234" s="229" t="s">
        <v>687</v>
      </c>
      <c r="C234" s="212" t="s">
        <v>76</v>
      </c>
      <c r="D234" s="231" t="s">
        <v>14</v>
      </c>
      <c r="E234" s="215">
        <v>40</v>
      </c>
      <c r="F234" s="163">
        <f t="shared" si="6"/>
        <v>664</v>
      </c>
      <c r="G234" s="231" t="s">
        <v>56</v>
      </c>
      <c r="H234" s="31"/>
    </row>
    <row r="235" spans="1:8" s="118" customFormat="1" x14ac:dyDescent="0.3">
      <c r="A235" s="236">
        <v>226</v>
      </c>
      <c r="B235" s="229" t="s">
        <v>688</v>
      </c>
      <c r="C235" s="212" t="s">
        <v>76</v>
      </c>
      <c r="D235" s="231" t="s">
        <v>14</v>
      </c>
      <c r="E235" s="215">
        <v>120</v>
      </c>
      <c r="F235" s="163">
        <f t="shared" si="6"/>
        <v>1992.0000000000002</v>
      </c>
      <c r="G235" s="231" t="s">
        <v>57</v>
      </c>
      <c r="H235" s="31"/>
    </row>
    <row r="236" spans="1:8" s="118" customFormat="1" x14ac:dyDescent="0.3">
      <c r="A236" s="236">
        <v>227</v>
      </c>
      <c r="B236" s="229" t="s">
        <v>689</v>
      </c>
      <c r="C236" s="212" t="s">
        <v>76</v>
      </c>
      <c r="D236" s="188" t="s">
        <v>14</v>
      </c>
      <c r="E236" s="215">
        <v>140</v>
      </c>
      <c r="F236" s="163">
        <f t="shared" si="6"/>
        <v>2324</v>
      </c>
      <c r="G236" s="231" t="s">
        <v>57</v>
      </c>
      <c r="H236" s="31"/>
    </row>
    <row r="237" spans="1:8" s="118" customFormat="1" x14ac:dyDescent="0.3">
      <c r="A237" s="236">
        <v>228</v>
      </c>
      <c r="B237" s="229" t="s">
        <v>690</v>
      </c>
      <c r="C237" s="212" t="s">
        <v>76</v>
      </c>
      <c r="D237" s="231" t="s">
        <v>14</v>
      </c>
      <c r="E237" s="215">
        <v>120</v>
      </c>
      <c r="F237" s="163">
        <f t="shared" si="6"/>
        <v>1992.0000000000002</v>
      </c>
      <c r="G237" s="231" t="s">
        <v>80</v>
      </c>
      <c r="H237" s="31"/>
    </row>
    <row r="238" spans="1:8" s="118" customFormat="1" x14ac:dyDescent="0.3">
      <c r="A238" s="236">
        <v>229</v>
      </c>
      <c r="B238" s="229" t="s">
        <v>691</v>
      </c>
      <c r="C238" s="212" t="s">
        <v>76</v>
      </c>
      <c r="D238" s="231" t="s">
        <v>14</v>
      </c>
      <c r="E238" s="215">
        <v>90</v>
      </c>
      <c r="F238" s="163">
        <f t="shared" si="6"/>
        <v>1494.0000000000002</v>
      </c>
      <c r="G238" s="231" t="s">
        <v>80</v>
      </c>
      <c r="H238" s="31"/>
    </row>
    <row r="239" spans="1:8" s="118" customFormat="1" x14ac:dyDescent="0.3">
      <c r="A239" s="236">
        <v>230</v>
      </c>
      <c r="B239" s="229" t="s">
        <v>692</v>
      </c>
      <c r="C239" s="212" t="s">
        <v>76</v>
      </c>
      <c r="D239" s="231" t="s">
        <v>14</v>
      </c>
      <c r="E239" s="215">
        <v>120</v>
      </c>
      <c r="F239" s="163">
        <f t="shared" si="6"/>
        <v>1992.0000000000002</v>
      </c>
      <c r="G239" s="231" t="s">
        <v>81</v>
      </c>
      <c r="H239" s="31"/>
    </row>
    <row r="240" spans="1:8" s="118" customFormat="1" x14ac:dyDescent="0.3">
      <c r="A240" s="236">
        <v>231</v>
      </c>
      <c r="B240" s="229" t="s">
        <v>693</v>
      </c>
      <c r="C240" s="212" t="s">
        <v>76</v>
      </c>
      <c r="D240" s="188" t="s">
        <v>14</v>
      </c>
      <c r="E240" s="215">
        <v>60</v>
      </c>
      <c r="F240" s="163">
        <f t="shared" si="6"/>
        <v>996.00000000000011</v>
      </c>
      <c r="G240" s="231" t="s">
        <v>56</v>
      </c>
      <c r="H240" s="31"/>
    </row>
    <row r="241" spans="1:8" s="118" customFormat="1" x14ac:dyDescent="0.3">
      <c r="A241" s="236">
        <v>232</v>
      </c>
      <c r="B241" s="229" t="s">
        <v>694</v>
      </c>
      <c r="C241" s="212" t="s">
        <v>76</v>
      </c>
      <c r="D241" s="231" t="s">
        <v>14</v>
      </c>
      <c r="E241" s="215">
        <v>60</v>
      </c>
      <c r="F241" s="163">
        <f t="shared" si="6"/>
        <v>996.00000000000011</v>
      </c>
      <c r="G241" s="231" t="s">
        <v>56</v>
      </c>
      <c r="H241" s="31"/>
    </row>
    <row r="242" spans="1:8" s="118" customFormat="1" x14ac:dyDescent="0.3">
      <c r="A242" s="236">
        <v>233</v>
      </c>
      <c r="B242" s="229" t="s">
        <v>695</v>
      </c>
      <c r="C242" s="212" t="s">
        <v>76</v>
      </c>
      <c r="D242" s="231" t="s">
        <v>14</v>
      </c>
      <c r="E242" s="215">
        <v>150</v>
      </c>
      <c r="F242" s="163">
        <f t="shared" si="6"/>
        <v>2490</v>
      </c>
      <c r="G242" s="231" t="s">
        <v>57</v>
      </c>
      <c r="H242" s="31"/>
    </row>
    <row r="243" spans="1:8" s="118" customFormat="1" x14ac:dyDescent="0.3">
      <c r="A243" s="236">
        <v>234</v>
      </c>
      <c r="B243" s="233" t="s">
        <v>696</v>
      </c>
      <c r="C243" s="212" t="s">
        <v>76</v>
      </c>
      <c r="D243" s="231" t="s">
        <v>14</v>
      </c>
      <c r="E243" s="215">
        <v>380</v>
      </c>
      <c r="F243" s="163">
        <f t="shared" si="6"/>
        <v>6308.0000000000009</v>
      </c>
      <c r="G243" s="231" t="s">
        <v>57</v>
      </c>
      <c r="H243" s="31"/>
    </row>
    <row r="244" spans="1:8" s="118" customFormat="1" x14ac:dyDescent="0.3">
      <c r="A244" s="236">
        <v>235</v>
      </c>
      <c r="B244" s="233" t="s">
        <v>697</v>
      </c>
      <c r="C244" s="212" t="s">
        <v>76</v>
      </c>
      <c r="D244" s="188" t="s">
        <v>14</v>
      </c>
      <c r="E244" s="215">
        <v>320</v>
      </c>
      <c r="F244" s="163">
        <f t="shared" si="6"/>
        <v>5312</v>
      </c>
      <c r="G244" s="231" t="s">
        <v>80</v>
      </c>
      <c r="H244" s="31"/>
    </row>
    <row r="245" spans="1:8" s="118" customFormat="1" x14ac:dyDescent="0.3">
      <c r="A245" s="236">
        <v>236</v>
      </c>
      <c r="B245" s="212" t="s">
        <v>698</v>
      </c>
      <c r="C245" s="212" t="s">
        <v>76</v>
      </c>
      <c r="D245" s="231" t="s">
        <v>14</v>
      </c>
      <c r="E245" s="215">
        <v>290</v>
      </c>
      <c r="F245" s="163">
        <f t="shared" si="6"/>
        <v>4814</v>
      </c>
      <c r="G245" s="231" t="s">
        <v>80</v>
      </c>
      <c r="H245" s="31"/>
    </row>
    <row r="246" spans="1:8" s="118" customFormat="1" x14ac:dyDescent="0.3">
      <c r="A246" s="236">
        <v>237</v>
      </c>
      <c r="B246" s="212" t="s">
        <v>699</v>
      </c>
      <c r="C246" s="212" t="s">
        <v>76</v>
      </c>
      <c r="D246" s="231" t="s">
        <v>14</v>
      </c>
      <c r="E246" s="215">
        <v>180</v>
      </c>
      <c r="F246" s="163">
        <f t="shared" si="6"/>
        <v>2988.0000000000005</v>
      </c>
      <c r="G246" s="231" t="s">
        <v>81</v>
      </c>
      <c r="H246" s="31"/>
    </row>
    <row r="247" spans="1:8" s="118" customFormat="1" x14ac:dyDescent="0.3">
      <c r="A247" s="236">
        <v>238</v>
      </c>
      <c r="B247" s="212" t="s">
        <v>700</v>
      </c>
      <c r="C247" s="212" t="s">
        <v>76</v>
      </c>
      <c r="D247" s="231" t="s">
        <v>14</v>
      </c>
      <c r="E247" s="215">
        <v>150</v>
      </c>
      <c r="F247" s="163">
        <f t="shared" si="6"/>
        <v>2490</v>
      </c>
      <c r="G247" s="231" t="s">
        <v>56</v>
      </c>
      <c r="H247" s="31"/>
    </row>
    <row r="248" spans="1:8" s="118" customFormat="1" x14ac:dyDescent="0.3">
      <c r="A248" s="236">
        <v>239</v>
      </c>
      <c r="B248" s="212" t="s">
        <v>701</v>
      </c>
      <c r="C248" s="212" t="s">
        <v>76</v>
      </c>
      <c r="D248" s="188" t="s">
        <v>14</v>
      </c>
      <c r="E248" s="215">
        <v>150</v>
      </c>
      <c r="F248" s="163">
        <f t="shared" si="6"/>
        <v>2490</v>
      </c>
      <c r="G248" s="231" t="s">
        <v>56</v>
      </c>
      <c r="H248" s="31"/>
    </row>
    <row r="249" spans="1:8" s="118" customFormat="1" x14ac:dyDescent="0.3">
      <c r="A249" s="236">
        <v>240</v>
      </c>
      <c r="B249" s="212" t="s">
        <v>702</v>
      </c>
      <c r="C249" s="212" t="s">
        <v>76</v>
      </c>
      <c r="D249" s="231" t="s">
        <v>14</v>
      </c>
      <c r="E249" s="215">
        <v>150</v>
      </c>
      <c r="F249" s="163">
        <f t="shared" si="6"/>
        <v>2490</v>
      </c>
      <c r="G249" s="231" t="s">
        <v>57</v>
      </c>
      <c r="H249" s="31"/>
    </row>
    <row r="250" spans="1:8" s="118" customFormat="1" x14ac:dyDescent="0.3">
      <c r="A250" s="236">
        <v>241</v>
      </c>
      <c r="B250" s="212" t="s">
        <v>703</v>
      </c>
      <c r="C250" s="212" t="s">
        <v>76</v>
      </c>
      <c r="D250" s="231" t="s">
        <v>14</v>
      </c>
      <c r="E250" s="215">
        <v>150</v>
      </c>
      <c r="F250" s="163">
        <f t="shared" si="6"/>
        <v>2490</v>
      </c>
      <c r="G250" s="231" t="s">
        <v>57</v>
      </c>
      <c r="H250" s="31"/>
    </row>
    <row r="251" spans="1:8" s="118" customFormat="1" x14ac:dyDescent="0.3">
      <c r="A251" s="236">
        <v>242</v>
      </c>
      <c r="B251" s="212" t="s">
        <v>704</v>
      </c>
      <c r="C251" s="212" t="s">
        <v>76</v>
      </c>
      <c r="D251" s="231" t="s">
        <v>14</v>
      </c>
      <c r="E251" s="215">
        <v>230</v>
      </c>
      <c r="F251" s="163">
        <f t="shared" si="6"/>
        <v>3818.0000000000005</v>
      </c>
      <c r="G251" s="231" t="s">
        <v>80</v>
      </c>
      <c r="H251" s="31"/>
    </row>
    <row r="252" spans="1:8" s="118" customFormat="1" x14ac:dyDescent="0.3">
      <c r="A252" s="236">
        <v>243</v>
      </c>
      <c r="B252" s="212" t="s">
        <v>705</v>
      </c>
      <c r="C252" s="212" t="s">
        <v>76</v>
      </c>
      <c r="D252" s="188" t="s">
        <v>14</v>
      </c>
      <c r="E252" s="215">
        <v>150</v>
      </c>
      <c r="F252" s="163">
        <f t="shared" si="6"/>
        <v>2490</v>
      </c>
      <c r="G252" s="231" t="s">
        <v>80</v>
      </c>
      <c r="H252" s="31"/>
    </row>
    <row r="253" spans="1:8" s="118" customFormat="1" ht="39.6" x14ac:dyDescent="0.3">
      <c r="A253" s="236">
        <v>244</v>
      </c>
      <c r="B253" s="226" t="s">
        <v>706</v>
      </c>
      <c r="C253" s="226" t="s">
        <v>134</v>
      </c>
      <c r="D253" s="231" t="s">
        <v>14</v>
      </c>
      <c r="E253" s="227">
        <v>250</v>
      </c>
      <c r="F253" s="163">
        <f t="shared" si="6"/>
        <v>4150</v>
      </c>
      <c r="G253" s="231" t="s">
        <v>81</v>
      </c>
      <c r="H253" s="31"/>
    </row>
    <row r="254" spans="1:8" s="222" customFormat="1" x14ac:dyDescent="0.3">
      <c r="A254" s="236">
        <v>245</v>
      </c>
      <c r="B254" s="226" t="s">
        <v>707</v>
      </c>
      <c r="C254" s="226" t="s">
        <v>134</v>
      </c>
      <c r="D254" s="231" t="s">
        <v>14</v>
      </c>
      <c r="E254" s="227">
        <v>110</v>
      </c>
      <c r="F254" s="163">
        <f t="shared" si="6"/>
        <v>1826.0000000000002</v>
      </c>
      <c r="G254" s="231" t="s">
        <v>56</v>
      </c>
      <c r="H254" s="225"/>
    </row>
    <row r="255" spans="1:8" s="222" customFormat="1" ht="26.4" x14ac:dyDescent="0.3">
      <c r="A255" s="236">
        <v>246</v>
      </c>
      <c r="B255" s="226" t="s">
        <v>708</v>
      </c>
      <c r="C255" s="226" t="s">
        <v>134</v>
      </c>
      <c r="D255" s="231" t="s">
        <v>14</v>
      </c>
      <c r="E255" s="227">
        <v>350</v>
      </c>
      <c r="F255" s="163">
        <f t="shared" si="6"/>
        <v>5810.0000000000009</v>
      </c>
      <c r="G255" s="231" t="s">
        <v>56</v>
      </c>
      <c r="H255" s="225"/>
    </row>
    <row r="256" spans="1:8" s="222" customFormat="1" x14ac:dyDescent="0.3">
      <c r="A256" s="236">
        <v>247</v>
      </c>
      <c r="B256" s="226" t="s">
        <v>709</v>
      </c>
      <c r="C256" s="226" t="s">
        <v>134</v>
      </c>
      <c r="D256" s="188" t="s">
        <v>14</v>
      </c>
      <c r="E256" s="227">
        <v>90</v>
      </c>
      <c r="F256" s="163">
        <f t="shared" si="6"/>
        <v>1494.0000000000002</v>
      </c>
      <c r="G256" s="231" t="s">
        <v>57</v>
      </c>
      <c r="H256" s="225"/>
    </row>
    <row r="257" spans="1:8" s="222" customFormat="1" x14ac:dyDescent="0.3">
      <c r="A257" s="236">
        <v>248</v>
      </c>
      <c r="B257" s="226" t="s">
        <v>710</v>
      </c>
      <c r="C257" s="226" t="s">
        <v>134</v>
      </c>
      <c r="D257" s="231" t="s">
        <v>14</v>
      </c>
      <c r="E257" s="227">
        <v>120</v>
      </c>
      <c r="F257" s="163">
        <f t="shared" si="6"/>
        <v>1992.0000000000002</v>
      </c>
      <c r="G257" s="231" t="s">
        <v>57</v>
      </c>
      <c r="H257" s="225"/>
    </row>
    <row r="258" spans="1:8" s="222" customFormat="1" x14ac:dyDescent="0.3">
      <c r="A258" s="236">
        <v>249</v>
      </c>
      <c r="B258" s="226" t="s">
        <v>711</v>
      </c>
      <c r="C258" s="226" t="s">
        <v>134</v>
      </c>
      <c r="D258" s="231" t="s">
        <v>14</v>
      </c>
      <c r="E258" s="227">
        <v>90</v>
      </c>
      <c r="F258" s="163">
        <f t="shared" si="6"/>
        <v>1494.0000000000002</v>
      </c>
      <c r="G258" s="231" t="s">
        <v>80</v>
      </c>
      <c r="H258" s="225"/>
    </row>
    <row r="259" spans="1:8" s="222" customFormat="1" x14ac:dyDescent="0.3">
      <c r="A259" s="236">
        <v>250</v>
      </c>
      <c r="B259" s="226" t="s">
        <v>712</v>
      </c>
      <c r="C259" s="226" t="s">
        <v>134</v>
      </c>
      <c r="D259" s="231" t="s">
        <v>14</v>
      </c>
      <c r="E259" s="227">
        <v>230</v>
      </c>
      <c r="F259" s="163">
        <f t="shared" si="6"/>
        <v>3818.0000000000005</v>
      </c>
      <c r="G259" s="231" t="s">
        <v>80</v>
      </c>
      <c r="H259" s="225"/>
    </row>
    <row r="260" spans="1:8" s="222" customFormat="1" ht="26.4" x14ac:dyDescent="0.3">
      <c r="A260" s="236">
        <v>251</v>
      </c>
      <c r="B260" s="226" t="s">
        <v>713</v>
      </c>
      <c r="C260" s="226" t="s">
        <v>134</v>
      </c>
      <c r="D260" s="188" t="s">
        <v>14</v>
      </c>
      <c r="E260" s="227">
        <v>162</v>
      </c>
      <c r="F260" s="163">
        <f t="shared" si="6"/>
        <v>2689.2000000000003</v>
      </c>
      <c r="G260" s="231" t="s">
        <v>81</v>
      </c>
      <c r="H260" s="225"/>
    </row>
    <row r="261" spans="1:8" s="222" customFormat="1" x14ac:dyDescent="0.3">
      <c r="A261" s="236">
        <v>252</v>
      </c>
      <c r="B261" s="226" t="s">
        <v>714</v>
      </c>
      <c r="C261" s="226" t="s">
        <v>134</v>
      </c>
      <c r="D261" s="231" t="s">
        <v>14</v>
      </c>
      <c r="E261" s="227">
        <v>160</v>
      </c>
      <c r="F261" s="163">
        <f t="shared" si="6"/>
        <v>2656</v>
      </c>
      <c r="G261" s="231" t="s">
        <v>56</v>
      </c>
      <c r="H261" s="225"/>
    </row>
    <row r="262" spans="1:8" s="222" customFormat="1" x14ac:dyDescent="0.3">
      <c r="A262" s="236">
        <v>253</v>
      </c>
      <c r="B262" s="226" t="s">
        <v>715</v>
      </c>
      <c r="C262" s="226" t="s">
        <v>134</v>
      </c>
      <c r="D262" s="231" t="s">
        <v>14</v>
      </c>
      <c r="E262" s="227">
        <v>240</v>
      </c>
      <c r="F262" s="163">
        <f t="shared" si="6"/>
        <v>3984.0000000000005</v>
      </c>
      <c r="G262" s="231" t="s">
        <v>56</v>
      </c>
      <c r="H262" s="225"/>
    </row>
    <row r="263" spans="1:8" s="222" customFormat="1" x14ac:dyDescent="0.3">
      <c r="A263" s="236">
        <v>254</v>
      </c>
      <c r="B263" s="226" t="s">
        <v>716</v>
      </c>
      <c r="C263" s="226" t="s">
        <v>134</v>
      </c>
      <c r="D263" s="231" t="s">
        <v>14</v>
      </c>
      <c r="E263" s="227">
        <v>120</v>
      </c>
      <c r="F263" s="163">
        <f t="shared" si="6"/>
        <v>1992.0000000000002</v>
      </c>
      <c r="G263" s="231" t="s">
        <v>57</v>
      </c>
      <c r="H263" s="225"/>
    </row>
    <row r="264" spans="1:8" s="222" customFormat="1" x14ac:dyDescent="0.3">
      <c r="A264" s="236">
        <v>255</v>
      </c>
      <c r="B264" s="226" t="s">
        <v>717</v>
      </c>
      <c r="C264" s="226" t="s">
        <v>134</v>
      </c>
      <c r="D264" s="188" t="s">
        <v>14</v>
      </c>
      <c r="E264" s="227">
        <v>170</v>
      </c>
      <c r="F264" s="163">
        <f t="shared" si="6"/>
        <v>2822.0000000000005</v>
      </c>
      <c r="G264" s="231" t="s">
        <v>57</v>
      </c>
      <c r="H264" s="225"/>
    </row>
    <row r="265" spans="1:8" s="222" customFormat="1" x14ac:dyDescent="0.3">
      <c r="A265" s="236">
        <v>256</v>
      </c>
      <c r="B265" s="226" t="s">
        <v>718</v>
      </c>
      <c r="C265" s="226" t="s">
        <v>134</v>
      </c>
      <c r="D265" s="231" t="s">
        <v>14</v>
      </c>
      <c r="E265" s="227">
        <v>110</v>
      </c>
      <c r="F265" s="163">
        <f t="shared" ref="F265:F280" si="7">16.6*E265</f>
        <v>1826.0000000000002</v>
      </c>
      <c r="G265" s="231" t="s">
        <v>80</v>
      </c>
      <c r="H265" s="225"/>
    </row>
    <row r="266" spans="1:8" s="222" customFormat="1" ht="26.4" x14ac:dyDescent="0.3">
      <c r="A266" s="236">
        <v>257</v>
      </c>
      <c r="B266" s="226" t="s">
        <v>719</v>
      </c>
      <c r="C266" s="226" t="s">
        <v>134</v>
      </c>
      <c r="D266" s="231" t="s">
        <v>14</v>
      </c>
      <c r="E266" s="227">
        <v>320</v>
      </c>
      <c r="F266" s="163">
        <f t="shared" si="7"/>
        <v>5312</v>
      </c>
      <c r="G266" s="231" t="s">
        <v>80</v>
      </c>
      <c r="H266" s="225"/>
    </row>
    <row r="267" spans="1:8" s="222" customFormat="1" ht="26.4" x14ac:dyDescent="0.3">
      <c r="A267" s="236">
        <v>258</v>
      </c>
      <c r="B267" s="226" t="s">
        <v>720</v>
      </c>
      <c r="C267" s="226" t="s">
        <v>134</v>
      </c>
      <c r="D267" s="231" t="s">
        <v>14</v>
      </c>
      <c r="E267" s="227">
        <v>110</v>
      </c>
      <c r="F267" s="163">
        <f t="shared" si="7"/>
        <v>1826.0000000000002</v>
      </c>
      <c r="G267" s="231" t="s">
        <v>81</v>
      </c>
      <c r="H267" s="225"/>
    </row>
    <row r="268" spans="1:8" s="222" customFormat="1" x14ac:dyDescent="0.3">
      <c r="A268" s="236">
        <v>259</v>
      </c>
      <c r="B268" s="226" t="s">
        <v>721</v>
      </c>
      <c r="C268" s="226" t="s">
        <v>134</v>
      </c>
      <c r="D268" s="188" t="s">
        <v>14</v>
      </c>
      <c r="E268" s="227">
        <v>120</v>
      </c>
      <c r="F268" s="163">
        <f t="shared" si="7"/>
        <v>1992.0000000000002</v>
      </c>
      <c r="G268" s="231" t="s">
        <v>56</v>
      </c>
      <c r="H268" s="225"/>
    </row>
    <row r="269" spans="1:8" s="222" customFormat="1" ht="26.4" x14ac:dyDescent="0.3">
      <c r="A269" s="236">
        <v>260</v>
      </c>
      <c r="B269" s="226" t="s">
        <v>722</v>
      </c>
      <c r="C269" s="226" t="s">
        <v>134</v>
      </c>
      <c r="D269" s="231" t="s">
        <v>14</v>
      </c>
      <c r="E269" s="227">
        <v>110</v>
      </c>
      <c r="F269" s="163">
        <f t="shared" si="7"/>
        <v>1826.0000000000002</v>
      </c>
      <c r="G269" s="231" t="s">
        <v>56</v>
      </c>
      <c r="H269" s="225"/>
    </row>
    <row r="270" spans="1:8" s="222" customFormat="1" x14ac:dyDescent="0.3">
      <c r="A270" s="236">
        <v>261</v>
      </c>
      <c r="B270" s="226" t="s">
        <v>723</v>
      </c>
      <c r="C270" s="226" t="s">
        <v>134</v>
      </c>
      <c r="D270" s="231" t="s">
        <v>14</v>
      </c>
      <c r="E270" s="227">
        <v>70</v>
      </c>
      <c r="F270" s="163">
        <f t="shared" si="7"/>
        <v>1162</v>
      </c>
      <c r="G270" s="231" t="s">
        <v>57</v>
      </c>
      <c r="H270" s="225"/>
    </row>
    <row r="271" spans="1:8" s="222" customFormat="1" x14ac:dyDescent="0.3">
      <c r="A271" s="236">
        <v>262</v>
      </c>
      <c r="B271" s="226" t="s">
        <v>724</v>
      </c>
      <c r="C271" s="226" t="s">
        <v>134</v>
      </c>
      <c r="D271" s="231" t="s">
        <v>14</v>
      </c>
      <c r="E271" s="227">
        <v>360</v>
      </c>
      <c r="F271" s="163">
        <f t="shared" si="7"/>
        <v>5976.0000000000009</v>
      </c>
      <c r="G271" s="231" t="s">
        <v>57</v>
      </c>
      <c r="H271" s="225"/>
    </row>
    <row r="272" spans="1:8" s="222" customFormat="1" ht="39.6" x14ac:dyDescent="0.3">
      <c r="A272" s="236">
        <v>263</v>
      </c>
      <c r="B272" s="226" t="s">
        <v>725</v>
      </c>
      <c r="C272" s="226" t="s">
        <v>134</v>
      </c>
      <c r="D272" s="188" t="s">
        <v>14</v>
      </c>
      <c r="E272" s="227">
        <v>90</v>
      </c>
      <c r="F272" s="163">
        <f t="shared" si="7"/>
        <v>1494.0000000000002</v>
      </c>
      <c r="G272" s="231" t="s">
        <v>80</v>
      </c>
      <c r="H272" s="225"/>
    </row>
    <row r="273" spans="1:8" s="222" customFormat="1" x14ac:dyDescent="0.3">
      <c r="A273" s="236">
        <v>264</v>
      </c>
      <c r="B273" s="226" t="s">
        <v>726</v>
      </c>
      <c r="C273" s="226" t="s">
        <v>134</v>
      </c>
      <c r="D273" s="231" t="s">
        <v>14</v>
      </c>
      <c r="E273" s="227">
        <v>90</v>
      </c>
      <c r="F273" s="163">
        <f t="shared" si="7"/>
        <v>1494.0000000000002</v>
      </c>
      <c r="G273" s="231" t="s">
        <v>80</v>
      </c>
      <c r="H273" s="225"/>
    </row>
    <row r="274" spans="1:8" s="222" customFormat="1" x14ac:dyDescent="0.3">
      <c r="A274" s="236">
        <v>265</v>
      </c>
      <c r="B274" s="226" t="s">
        <v>727</v>
      </c>
      <c r="C274" s="226" t="s">
        <v>134</v>
      </c>
      <c r="D274" s="231" t="s">
        <v>14</v>
      </c>
      <c r="E274" s="227">
        <v>90</v>
      </c>
      <c r="F274" s="163">
        <f t="shared" si="7"/>
        <v>1494.0000000000002</v>
      </c>
      <c r="G274" s="231" t="s">
        <v>81</v>
      </c>
      <c r="H274" s="225"/>
    </row>
    <row r="275" spans="1:8" s="222" customFormat="1" x14ac:dyDescent="0.3">
      <c r="A275" s="236">
        <v>266</v>
      </c>
      <c r="B275" s="226" t="s">
        <v>728</v>
      </c>
      <c r="C275" s="226" t="s">
        <v>134</v>
      </c>
      <c r="D275" s="231" t="s">
        <v>14</v>
      </c>
      <c r="E275" s="227">
        <v>96</v>
      </c>
      <c r="F275" s="163">
        <f t="shared" si="7"/>
        <v>1593.6000000000001</v>
      </c>
      <c r="G275" s="231" t="s">
        <v>56</v>
      </c>
      <c r="H275" s="225"/>
    </row>
    <row r="276" spans="1:8" s="222" customFormat="1" x14ac:dyDescent="0.3">
      <c r="A276" s="236">
        <v>267</v>
      </c>
      <c r="B276" s="226" t="s">
        <v>729</v>
      </c>
      <c r="C276" s="226" t="s">
        <v>134</v>
      </c>
      <c r="D276" s="188" t="s">
        <v>14</v>
      </c>
      <c r="E276" s="227">
        <v>75</v>
      </c>
      <c r="F276" s="163">
        <f t="shared" si="7"/>
        <v>1245</v>
      </c>
      <c r="G276" s="231" t="s">
        <v>56</v>
      </c>
      <c r="H276" s="225"/>
    </row>
    <row r="277" spans="1:8" s="118" customFormat="1" x14ac:dyDescent="0.3">
      <c r="A277" s="236">
        <v>268</v>
      </c>
      <c r="B277" s="226" t="s">
        <v>730</v>
      </c>
      <c r="C277" s="226" t="s">
        <v>134</v>
      </c>
      <c r="D277" s="231" t="s">
        <v>14</v>
      </c>
      <c r="E277" s="227">
        <v>146</v>
      </c>
      <c r="F277" s="163">
        <f t="shared" si="7"/>
        <v>2423.6000000000004</v>
      </c>
      <c r="G277" s="231" t="s">
        <v>57</v>
      </c>
      <c r="H277" s="31"/>
    </row>
    <row r="278" spans="1:8" s="118" customFormat="1" x14ac:dyDescent="0.3">
      <c r="A278" s="236">
        <v>269</v>
      </c>
      <c r="B278" s="226" t="s">
        <v>731</v>
      </c>
      <c r="C278" s="226" t="s">
        <v>134</v>
      </c>
      <c r="D278" s="231" t="s">
        <v>14</v>
      </c>
      <c r="E278" s="227">
        <v>135</v>
      </c>
      <c r="F278" s="163">
        <f t="shared" si="7"/>
        <v>2241</v>
      </c>
      <c r="G278" s="231" t="s">
        <v>57</v>
      </c>
      <c r="H278" s="31"/>
    </row>
    <row r="279" spans="1:8" s="118" customFormat="1" x14ac:dyDescent="0.3">
      <c r="A279" s="236">
        <v>270</v>
      </c>
      <c r="B279" s="226" t="s">
        <v>731</v>
      </c>
      <c r="C279" s="226" t="s">
        <v>63</v>
      </c>
      <c r="D279" s="231" t="s">
        <v>14</v>
      </c>
      <c r="E279" s="227">
        <v>200</v>
      </c>
      <c r="F279" s="163">
        <f t="shared" si="7"/>
        <v>3320.0000000000005</v>
      </c>
      <c r="G279" s="231" t="s">
        <v>80</v>
      </c>
      <c r="H279" s="31"/>
    </row>
    <row r="280" spans="1:8" s="118" customFormat="1" x14ac:dyDescent="0.3">
      <c r="A280" s="236">
        <v>271</v>
      </c>
      <c r="B280" s="226" t="s">
        <v>732</v>
      </c>
      <c r="C280" s="226" t="s">
        <v>134</v>
      </c>
      <c r="D280" s="188" t="s">
        <v>14</v>
      </c>
      <c r="E280" s="227">
        <v>411</v>
      </c>
      <c r="F280" s="163">
        <f t="shared" si="7"/>
        <v>6822.6</v>
      </c>
      <c r="G280" s="231" t="s">
        <v>80</v>
      </c>
      <c r="H280" s="31"/>
    </row>
    <row r="281" spans="1:8" s="1" customFormat="1" x14ac:dyDescent="0.3">
      <c r="A281" s="236">
        <v>272</v>
      </c>
      <c r="B281" s="17" t="s">
        <v>13</v>
      </c>
      <c r="C281" s="111"/>
      <c r="D281" s="112"/>
      <c r="E281" s="86">
        <f>SUM(E200:E280)</f>
        <v>13184</v>
      </c>
      <c r="F281" s="75">
        <f>SUM(F200:F280)</f>
        <v>219199.40000000002</v>
      </c>
      <c r="G281" s="3"/>
      <c r="H281" s="31"/>
    </row>
    <row r="282" spans="1:8" x14ac:dyDescent="0.3">
      <c r="A282" s="236">
        <v>273</v>
      </c>
      <c r="B282" s="194" t="s">
        <v>38</v>
      </c>
      <c r="C282" s="195"/>
      <c r="D282" s="195"/>
      <c r="E282" s="195"/>
      <c r="F282" s="195"/>
      <c r="G282" s="195"/>
      <c r="H282" s="31"/>
    </row>
    <row r="283" spans="1:8" s="118" customFormat="1" x14ac:dyDescent="0.3">
      <c r="A283" s="236">
        <v>274</v>
      </c>
      <c r="B283" s="300" t="s">
        <v>181</v>
      </c>
      <c r="C283" s="131" t="s">
        <v>63</v>
      </c>
      <c r="D283" s="188" t="s">
        <v>11</v>
      </c>
      <c r="E283" s="188">
        <v>300</v>
      </c>
      <c r="F283" s="163">
        <v>108072</v>
      </c>
      <c r="G283" s="239" t="s">
        <v>81</v>
      </c>
      <c r="H283" s="31"/>
    </row>
    <row r="284" spans="1:8" s="118" customFormat="1" x14ac:dyDescent="0.3">
      <c r="A284" s="236">
        <v>275</v>
      </c>
      <c r="B284" s="300" t="s">
        <v>182</v>
      </c>
      <c r="C284" s="131" t="s">
        <v>183</v>
      </c>
      <c r="D284" s="188" t="s">
        <v>11</v>
      </c>
      <c r="E284" s="188">
        <v>2100</v>
      </c>
      <c r="F284" s="163">
        <v>82279</v>
      </c>
      <c r="G284" s="239" t="s">
        <v>81</v>
      </c>
      <c r="H284" s="31"/>
    </row>
    <row r="285" spans="1:8" s="118" customFormat="1" x14ac:dyDescent="0.3">
      <c r="A285" s="236">
        <v>276</v>
      </c>
      <c r="B285" s="300" t="s">
        <v>184</v>
      </c>
      <c r="C285" s="131" t="s">
        <v>63</v>
      </c>
      <c r="D285" s="188" t="s">
        <v>11</v>
      </c>
      <c r="E285" s="188">
        <v>1770</v>
      </c>
      <c r="F285" s="163">
        <v>52170</v>
      </c>
      <c r="G285" s="239" t="s">
        <v>81</v>
      </c>
      <c r="H285" s="31"/>
    </row>
    <row r="286" spans="1:8" s="118" customFormat="1" x14ac:dyDescent="0.3">
      <c r="A286" s="236">
        <v>277</v>
      </c>
      <c r="B286" s="300" t="s">
        <v>185</v>
      </c>
      <c r="C286" s="131" t="s">
        <v>63</v>
      </c>
      <c r="D286" s="188" t="s">
        <v>11</v>
      </c>
      <c r="E286" s="188">
        <v>2800</v>
      </c>
      <c r="F286" s="163">
        <v>86370</v>
      </c>
      <c r="G286" s="239" t="s">
        <v>81</v>
      </c>
      <c r="H286" s="31"/>
    </row>
    <row r="287" spans="1:8" s="118" customFormat="1" x14ac:dyDescent="0.3">
      <c r="A287" s="236">
        <v>278</v>
      </c>
      <c r="B287" s="300" t="s">
        <v>186</v>
      </c>
      <c r="C287" s="131" t="s">
        <v>63</v>
      </c>
      <c r="D287" s="188" t="s">
        <v>11</v>
      </c>
      <c r="E287" s="188">
        <v>4020</v>
      </c>
      <c r="F287" s="163">
        <v>109600</v>
      </c>
      <c r="G287" s="239" t="s">
        <v>81</v>
      </c>
      <c r="H287" s="31"/>
    </row>
    <row r="288" spans="1:8" s="118" customFormat="1" x14ac:dyDescent="0.3">
      <c r="A288" s="236">
        <v>279</v>
      </c>
      <c r="B288" s="300" t="s">
        <v>187</v>
      </c>
      <c r="C288" s="131" t="s">
        <v>63</v>
      </c>
      <c r="D288" s="188" t="s">
        <v>11</v>
      </c>
      <c r="E288" s="188">
        <v>862</v>
      </c>
      <c r="F288" s="163">
        <v>114131</v>
      </c>
      <c r="G288" s="239" t="s">
        <v>81</v>
      </c>
      <c r="H288" s="31"/>
    </row>
    <row r="289" spans="1:8" s="118" customFormat="1" x14ac:dyDescent="0.3">
      <c r="A289" s="236">
        <v>280</v>
      </c>
      <c r="B289" s="290" t="s">
        <v>209</v>
      </c>
      <c r="C289" s="131" t="s">
        <v>63</v>
      </c>
      <c r="D289" s="188" t="s">
        <v>11</v>
      </c>
      <c r="E289" s="143">
        <v>1348</v>
      </c>
      <c r="F289" s="163">
        <v>67801</v>
      </c>
      <c r="G289" s="239" t="s">
        <v>81</v>
      </c>
      <c r="H289" s="31"/>
    </row>
    <row r="290" spans="1:8" s="118" customFormat="1" x14ac:dyDescent="0.3">
      <c r="A290" s="236">
        <v>281</v>
      </c>
      <c r="B290" s="299" t="s">
        <v>245</v>
      </c>
      <c r="C290" s="131" t="s">
        <v>244</v>
      </c>
      <c r="D290" s="188" t="s">
        <v>11</v>
      </c>
      <c r="E290" s="143">
        <v>321</v>
      </c>
      <c r="F290" s="163">
        <v>10567</v>
      </c>
      <c r="G290" s="239" t="s">
        <v>81</v>
      </c>
      <c r="H290" s="31"/>
    </row>
    <row r="291" spans="1:8" s="118" customFormat="1" x14ac:dyDescent="0.3">
      <c r="A291" s="236">
        <v>282</v>
      </c>
      <c r="B291" s="301" t="s">
        <v>253</v>
      </c>
      <c r="C291" s="131" t="s">
        <v>63</v>
      </c>
      <c r="D291" s="188" t="s">
        <v>11</v>
      </c>
      <c r="E291" s="143">
        <v>1250</v>
      </c>
      <c r="F291" s="163">
        <v>144872</v>
      </c>
      <c r="G291" s="223" t="s">
        <v>81</v>
      </c>
      <c r="H291" s="31"/>
    </row>
    <row r="292" spans="1:8" s="118" customFormat="1" x14ac:dyDescent="0.3">
      <c r="A292" s="236">
        <v>283</v>
      </c>
      <c r="B292" s="299" t="s">
        <v>241</v>
      </c>
      <c r="C292" s="131" t="s">
        <v>63</v>
      </c>
      <c r="D292" s="188" t="s">
        <v>11</v>
      </c>
      <c r="E292" s="143">
        <v>800</v>
      </c>
      <c r="F292" s="163">
        <v>68400</v>
      </c>
      <c r="G292" s="239" t="s">
        <v>81</v>
      </c>
      <c r="H292" s="31"/>
    </row>
    <row r="293" spans="1:8" s="118" customFormat="1" x14ac:dyDescent="0.3">
      <c r="A293" s="236">
        <v>284</v>
      </c>
      <c r="B293" s="299" t="s">
        <v>242</v>
      </c>
      <c r="C293" s="131" t="s">
        <v>63</v>
      </c>
      <c r="D293" s="188" t="s">
        <v>11</v>
      </c>
      <c r="E293" s="143">
        <v>424</v>
      </c>
      <c r="F293" s="163">
        <v>45110</v>
      </c>
      <c r="G293" s="239" t="s">
        <v>81</v>
      </c>
      <c r="H293" s="31"/>
    </row>
    <row r="294" spans="1:8" s="118" customFormat="1" x14ac:dyDescent="0.3">
      <c r="A294" s="236">
        <v>285</v>
      </c>
      <c r="B294" s="299" t="s">
        <v>240</v>
      </c>
      <c r="C294" s="131" t="s">
        <v>63</v>
      </c>
      <c r="D294" s="188" t="s">
        <v>11</v>
      </c>
      <c r="E294" s="143">
        <v>352</v>
      </c>
      <c r="F294" s="163">
        <v>40625</v>
      </c>
      <c r="G294" s="223" t="s">
        <v>81</v>
      </c>
      <c r="H294" s="31"/>
    </row>
    <row r="295" spans="1:8" s="118" customFormat="1" x14ac:dyDescent="0.3">
      <c r="A295" s="236">
        <v>286</v>
      </c>
      <c r="B295" s="299" t="s">
        <v>243</v>
      </c>
      <c r="C295" s="131" t="s">
        <v>63</v>
      </c>
      <c r="D295" s="188" t="s">
        <v>11</v>
      </c>
      <c r="E295" s="188">
        <v>268</v>
      </c>
      <c r="F295" s="163">
        <v>28963</v>
      </c>
      <c r="G295" s="239" t="s">
        <v>81</v>
      </c>
      <c r="H295" s="31"/>
    </row>
    <row r="296" spans="1:8" s="118" customFormat="1" x14ac:dyDescent="0.3">
      <c r="A296" s="236">
        <v>287</v>
      </c>
      <c r="B296" s="290" t="s">
        <v>338</v>
      </c>
      <c r="C296" s="131" t="s">
        <v>63</v>
      </c>
      <c r="D296" s="188" t="s">
        <v>11</v>
      </c>
      <c r="E296" s="188">
        <v>310</v>
      </c>
      <c r="F296" s="163">
        <f>29*E296</f>
        <v>8990</v>
      </c>
      <c r="G296" s="239" t="s">
        <v>80</v>
      </c>
      <c r="H296" s="31"/>
    </row>
    <row r="297" spans="1:8" s="118" customFormat="1" x14ac:dyDescent="0.3">
      <c r="A297" s="236">
        <v>288</v>
      </c>
      <c r="B297" s="290" t="s">
        <v>360</v>
      </c>
      <c r="C297" s="131" t="s">
        <v>425</v>
      </c>
      <c r="D297" s="188" t="s">
        <v>11</v>
      </c>
      <c r="E297" s="188">
        <v>456</v>
      </c>
      <c r="F297" s="163">
        <f t="shared" ref="F297:F359" si="8">29*E297</f>
        <v>13224</v>
      </c>
      <c r="G297" s="223" t="s">
        <v>80</v>
      </c>
      <c r="H297" s="31">
        <v>84737</v>
      </c>
    </row>
    <row r="298" spans="1:8" s="118" customFormat="1" x14ac:dyDescent="0.3">
      <c r="A298" s="236">
        <v>289</v>
      </c>
      <c r="B298" s="290" t="s">
        <v>361</v>
      </c>
      <c r="C298" s="131" t="s">
        <v>63</v>
      </c>
      <c r="D298" s="188" t="s">
        <v>11</v>
      </c>
      <c r="E298" s="188">
        <v>80</v>
      </c>
      <c r="F298" s="163">
        <f t="shared" si="8"/>
        <v>2320</v>
      </c>
      <c r="G298" s="239" t="s">
        <v>80</v>
      </c>
      <c r="H298" s="31"/>
    </row>
    <row r="299" spans="1:8" s="118" customFormat="1" x14ac:dyDescent="0.3">
      <c r="A299" s="236">
        <v>290</v>
      </c>
      <c r="B299" s="290" t="s">
        <v>354</v>
      </c>
      <c r="C299" s="162" t="s">
        <v>78</v>
      </c>
      <c r="D299" s="188" t="s">
        <v>11</v>
      </c>
      <c r="E299" s="188">
        <v>80</v>
      </c>
      <c r="F299" s="163">
        <f t="shared" si="8"/>
        <v>2320</v>
      </c>
      <c r="G299" s="239" t="s">
        <v>81</v>
      </c>
      <c r="H299" s="31"/>
    </row>
    <row r="300" spans="1:8" s="118" customFormat="1" x14ac:dyDescent="0.3">
      <c r="A300" s="236">
        <v>291</v>
      </c>
      <c r="B300" s="290" t="s">
        <v>374</v>
      </c>
      <c r="C300" s="162" t="s">
        <v>78</v>
      </c>
      <c r="D300" s="188" t="s">
        <v>11</v>
      </c>
      <c r="E300" s="188">
        <v>80</v>
      </c>
      <c r="F300" s="163">
        <f t="shared" si="8"/>
        <v>2320</v>
      </c>
      <c r="G300" s="239" t="s">
        <v>57</v>
      </c>
      <c r="H300" s="31"/>
    </row>
    <row r="301" spans="1:8" s="118" customFormat="1" x14ac:dyDescent="0.3">
      <c r="A301" s="236">
        <v>292</v>
      </c>
      <c r="B301" s="290" t="s">
        <v>362</v>
      </c>
      <c r="C301" s="162" t="s">
        <v>78</v>
      </c>
      <c r="D301" s="188" t="s">
        <v>11</v>
      </c>
      <c r="E301" s="188">
        <v>80</v>
      </c>
      <c r="F301" s="163">
        <f t="shared" si="8"/>
        <v>2320</v>
      </c>
      <c r="G301" s="239" t="s">
        <v>80</v>
      </c>
      <c r="H301" s="31"/>
    </row>
    <row r="302" spans="1:8" s="118" customFormat="1" x14ac:dyDescent="0.3">
      <c r="A302" s="236">
        <v>293</v>
      </c>
      <c r="B302" s="290" t="s">
        <v>363</v>
      </c>
      <c r="C302" s="162" t="s">
        <v>78</v>
      </c>
      <c r="D302" s="188" t="s">
        <v>11</v>
      </c>
      <c r="E302" s="188">
        <v>80</v>
      </c>
      <c r="F302" s="163">
        <f t="shared" si="8"/>
        <v>2320</v>
      </c>
      <c r="G302" s="239" t="s">
        <v>80</v>
      </c>
      <c r="H302" s="31"/>
    </row>
    <row r="303" spans="1:8" s="118" customFormat="1" x14ac:dyDescent="0.3">
      <c r="A303" s="236">
        <v>294</v>
      </c>
      <c r="B303" s="290" t="s">
        <v>364</v>
      </c>
      <c r="C303" s="162" t="s">
        <v>78</v>
      </c>
      <c r="D303" s="188" t="s">
        <v>11</v>
      </c>
      <c r="E303" s="188">
        <v>80</v>
      </c>
      <c r="F303" s="163">
        <f t="shared" si="8"/>
        <v>2320</v>
      </c>
      <c r="G303" s="239" t="s">
        <v>56</v>
      </c>
      <c r="H303" s="31"/>
    </row>
    <row r="304" spans="1:8" s="118" customFormat="1" x14ac:dyDescent="0.3">
      <c r="A304" s="236">
        <v>295</v>
      </c>
      <c r="B304" s="290" t="s">
        <v>365</v>
      </c>
      <c r="C304" s="162" t="s">
        <v>78</v>
      </c>
      <c r="D304" s="188" t="s">
        <v>11</v>
      </c>
      <c r="E304" s="188">
        <v>80</v>
      </c>
      <c r="F304" s="163">
        <f t="shared" si="8"/>
        <v>2320</v>
      </c>
      <c r="G304" s="223" t="s">
        <v>57</v>
      </c>
      <c r="H304" s="31"/>
    </row>
    <row r="305" spans="1:8" s="118" customFormat="1" x14ac:dyDescent="0.3">
      <c r="A305" s="236">
        <v>296</v>
      </c>
      <c r="B305" s="302" t="s">
        <v>383</v>
      </c>
      <c r="C305" s="162" t="s">
        <v>78</v>
      </c>
      <c r="D305" s="188" t="s">
        <v>11</v>
      </c>
      <c r="E305" s="237">
        <v>360</v>
      </c>
      <c r="F305" s="163">
        <f t="shared" si="8"/>
        <v>10440</v>
      </c>
      <c r="G305" s="223" t="s">
        <v>81</v>
      </c>
      <c r="H305" s="31"/>
    </row>
    <row r="306" spans="1:8" s="118" customFormat="1" x14ac:dyDescent="0.3">
      <c r="A306" s="236">
        <v>297</v>
      </c>
      <c r="B306" s="218" t="s">
        <v>387</v>
      </c>
      <c r="C306" s="162" t="s">
        <v>63</v>
      </c>
      <c r="D306" s="188" t="s">
        <v>11</v>
      </c>
      <c r="E306" s="237">
        <v>45</v>
      </c>
      <c r="F306" s="163">
        <f t="shared" si="8"/>
        <v>1305</v>
      </c>
      <c r="G306" s="239" t="s">
        <v>80</v>
      </c>
      <c r="H306" s="31"/>
    </row>
    <row r="307" spans="1:8" s="118" customFormat="1" x14ac:dyDescent="0.3">
      <c r="A307" s="236">
        <v>298</v>
      </c>
      <c r="B307" s="212" t="s">
        <v>733</v>
      </c>
      <c r="C307" s="162" t="s">
        <v>63</v>
      </c>
      <c r="D307" s="188" t="s">
        <v>11</v>
      </c>
      <c r="E307" s="237">
        <v>200</v>
      </c>
      <c r="F307" s="163">
        <f t="shared" si="8"/>
        <v>5800</v>
      </c>
      <c r="G307" s="239" t="s">
        <v>56</v>
      </c>
      <c r="H307" s="31"/>
    </row>
    <row r="308" spans="1:8" s="118" customFormat="1" x14ac:dyDescent="0.3">
      <c r="A308" s="236">
        <v>299</v>
      </c>
      <c r="B308" s="218" t="s">
        <v>734</v>
      </c>
      <c r="C308" s="162" t="s">
        <v>63</v>
      </c>
      <c r="D308" s="188" t="s">
        <v>11</v>
      </c>
      <c r="E308" s="237">
        <v>300</v>
      </c>
      <c r="F308" s="163">
        <f t="shared" si="8"/>
        <v>8700</v>
      </c>
      <c r="G308" s="239" t="s">
        <v>80</v>
      </c>
      <c r="H308" s="31"/>
    </row>
    <row r="309" spans="1:8" s="118" customFormat="1" x14ac:dyDescent="0.3">
      <c r="A309" s="236">
        <v>300</v>
      </c>
      <c r="B309" s="218" t="s">
        <v>735</v>
      </c>
      <c r="C309" s="131" t="s">
        <v>429</v>
      </c>
      <c r="D309" s="188" t="s">
        <v>9</v>
      </c>
      <c r="E309" s="188">
        <v>300</v>
      </c>
      <c r="F309" s="163">
        <f t="shared" si="8"/>
        <v>8700</v>
      </c>
      <c r="G309" s="239" t="s">
        <v>56</v>
      </c>
      <c r="H309" s="31"/>
    </row>
    <row r="310" spans="1:8" s="118" customFormat="1" x14ac:dyDescent="0.3">
      <c r="A310" s="236">
        <v>301</v>
      </c>
      <c r="B310" s="159" t="s">
        <v>736</v>
      </c>
      <c r="C310" s="131" t="s">
        <v>429</v>
      </c>
      <c r="D310" s="188" t="s">
        <v>9</v>
      </c>
      <c r="E310" s="188">
        <v>20</v>
      </c>
      <c r="F310" s="163">
        <f t="shared" si="8"/>
        <v>580</v>
      </c>
      <c r="G310" s="223" t="s">
        <v>57</v>
      </c>
      <c r="H310" s="31">
        <v>406696.68</v>
      </c>
    </row>
    <row r="311" spans="1:8" s="118" customFormat="1" x14ac:dyDescent="0.3">
      <c r="A311" s="236">
        <v>302</v>
      </c>
      <c r="B311" s="131" t="s">
        <v>737</v>
      </c>
      <c r="C311" s="131" t="s">
        <v>429</v>
      </c>
      <c r="D311" s="188" t="s">
        <v>9</v>
      </c>
      <c r="E311" s="188">
        <v>10</v>
      </c>
      <c r="F311" s="163">
        <f t="shared" si="8"/>
        <v>290</v>
      </c>
      <c r="G311" s="239" t="s">
        <v>57</v>
      </c>
      <c r="H311" s="31"/>
    </row>
    <row r="312" spans="1:8" s="118" customFormat="1" x14ac:dyDescent="0.3">
      <c r="A312" s="236">
        <v>303</v>
      </c>
      <c r="B312" s="159" t="s">
        <v>430</v>
      </c>
      <c r="C312" s="131" t="s">
        <v>431</v>
      </c>
      <c r="D312" s="188" t="s">
        <v>9</v>
      </c>
      <c r="E312" s="188">
        <v>300</v>
      </c>
      <c r="F312" s="163">
        <f t="shared" si="8"/>
        <v>8700</v>
      </c>
      <c r="G312" s="239" t="s">
        <v>56</v>
      </c>
      <c r="H312" s="31"/>
    </row>
    <row r="313" spans="1:8" s="118" customFormat="1" x14ac:dyDescent="0.3">
      <c r="A313" s="236">
        <v>304</v>
      </c>
      <c r="B313" s="159" t="s">
        <v>738</v>
      </c>
      <c r="C313" s="131" t="s">
        <v>63</v>
      </c>
      <c r="D313" s="188" t="s">
        <v>11</v>
      </c>
      <c r="E313" s="237">
        <v>150</v>
      </c>
      <c r="F313" s="163">
        <f t="shared" si="8"/>
        <v>4350</v>
      </c>
      <c r="G313" s="239" t="s">
        <v>80</v>
      </c>
      <c r="H313" s="31"/>
    </row>
    <row r="314" spans="1:8" s="118" customFormat="1" x14ac:dyDescent="0.3">
      <c r="A314" s="236">
        <v>305</v>
      </c>
      <c r="B314" s="218" t="s">
        <v>481</v>
      </c>
      <c r="C314" s="131" t="s">
        <v>63</v>
      </c>
      <c r="D314" s="188" t="s">
        <v>11</v>
      </c>
      <c r="E314" s="237">
        <v>120</v>
      </c>
      <c r="F314" s="163">
        <f t="shared" si="8"/>
        <v>3480</v>
      </c>
      <c r="G314" s="239" t="s">
        <v>56</v>
      </c>
      <c r="H314" s="31"/>
    </row>
    <row r="315" spans="1:8" s="118" customFormat="1" x14ac:dyDescent="0.3">
      <c r="A315" s="236">
        <v>306</v>
      </c>
      <c r="B315" s="226" t="s">
        <v>739</v>
      </c>
      <c r="C315" s="131" t="s">
        <v>63</v>
      </c>
      <c r="D315" s="188" t="s">
        <v>11</v>
      </c>
      <c r="E315" s="237">
        <v>50</v>
      </c>
      <c r="F315" s="163">
        <f t="shared" si="8"/>
        <v>1450</v>
      </c>
      <c r="G315" s="239" t="s">
        <v>81</v>
      </c>
      <c r="H315" s="31"/>
    </row>
    <row r="316" spans="1:8" s="216" customFormat="1" x14ac:dyDescent="0.3">
      <c r="A316" s="236">
        <v>307</v>
      </c>
      <c r="B316" s="226" t="s">
        <v>740</v>
      </c>
      <c r="C316" s="131" t="s">
        <v>63</v>
      </c>
      <c r="D316" s="188" t="s">
        <v>11</v>
      </c>
      <c r="E316" s="237">
        <v>400</v>
      </c>
      <c r="F316" s="163">
        <f t="shared" si="8"/>
        <v>11600</v>
      </c>
      <c r="G316" s="239" t="s">
        <v>56</v>
      </c>
      <c r="H316" s="31"/>
    </row>
    <row r="317" spans="1:8" s="216" customFormat="1" x14ac:dyDescent="0.3">
      <c r="A317" s="236">
        <v>308</v>
      </c>
      <c r="B317" s="226" t="s">
        <v>741</v>
      </c>
      <c r="C317" s="131" t="s">
        <v>63</v>
      </c>
      <c r="D317" s="188" t="s">
        <v>11</v>
      </c>
      <c r="E317" s="237">
        <v>200</v>
      </c>
      <c r="F317" s="163">
        <f t="shared" si="8"/>
        <v>5800</v>
      </c>
      <c r="G317" s="223" t="s">
        <v>57</v>
      </c>
      <c r="H317" s="31"/>
    </row>
    <row r="318" spans="1:8" s="216" customFormat="1" x14ac:dyDescent="0.3">
      <c r="A318" s="236">
        <v>309</v>
      </c>
      <c r="B318" s="226" t="s">
        <v>742</v>
      </c>
      <c r="C318" s="131" t="s">
        <v>63</v>
      </c>
      <c r="D318" s="188" t="s">
        <v>11</v>
      </c>
      <c r="E318" s="237">
        <v>100</v>
      </c>
      <c r="F318" s="163">
        <f t="shared" si="8"/>
        <v>2900</v>
      </c>
      <c r="G318" s="223" t="s">
        <v>81</v>
      </c>
      <c r="H318" s="31"/>
    </row>
    <row r="319" spans="1:8" s="216" customFormat="1" x14ac:dyDescent="0.3">
      <c r="A319" s="236">
        <v>310</v>
      </c>
      <c r="B319" s="226" t="s">
        <v>743</v>
      </c>
      <c r="C319" s="131" t="s">
        <v>63</v>
      </c>
      <c r="D319" s="188" t="s">
        <v>11</v>
      </c>
      <c r="E319" s="237">
        <v>75</v>
      </c>
      <c r="F319" s="163">
        <f t="shared" si="8"/>
        <v>2175</v>
      </c>
      <c r="G319" s="239" t="s">
        <v>80</v>
      </c>
      <c r="H319" s="31"/>
    </row>
    <row r="320" spans="1:8" s="216" customFormat="1" x14ac:dyDescent="0.3">
      <c r="A320" s="236">
        <v>311</v>
      </c>
      <c r="B320" s="226" t="s">
        <v>744</v>
      </c>
      <c r="C320" s="131" t="s">
        <v>63</v>
      </c>
      <c r="D320" s="188" t="s">
        <v>11</v>
      </c>
      <c r="E320" s="237">
        <v>30</v>
      </c>
      <c r="F320" s="163">
        <f t="shared" si="8"/>
        <v>870</v>
      </c>
      <c r="G320" s="239" t="s">
        <v>56</v>
      </c>
      <c r="H320" s="31"/>
    </row>
    <row r="321" spans="1:8" s="216" customFormat="1" x14ac:dyDescent="0.3">
      <c r="A321" s="236">
        <v>312</v>
      </c>
      <c r="B321" s="226" t="s">
        <v>745</v>
      </c>
      <c r="C321" s="131" t="s">
        <v>63</v>
      </c>
      <c r="D321" s="188" t="s">
        <v>11</v>
      </c>
      <c r="E321" s="237">
        <v>50</v>
      </c>
      <c r="F321" s="163">
        <f t="shared" si="8"/>
        <v>1450</v>
      </c>
      <c r="G321" s="239" t="s">
        <v>80</v>
      </c>
      <c r="H321" s="31"/>
    </row>
    <row r="322" spans="1:8" s="216" customFormat="1" x14ac:dyDescent="0.3">
      <c r="A322" s="236">
        <v>313</v>
      </c>
      <c r="B322" s="226" t="s">
        <v>746</v>
      </c>
      <c r="C322" s="131" t="s">
        <v>63</v>
      </c>
      <c r="D322" s="188" t="s">
        <v>11</v>
      </c>
      <c r="E322" s="237">
        <v>30</v>
      </c>
      <c r="F322" s="163">
        <f t="shared" si="8"/>
        <v>870</v>
      </c>
      <c r="G322" s="239" t="s">
        <v>56</v>
      </c>
      <c r="H322" s="31"/>
    </row>
    <row r="323" spans="1:8" s="216" customFormat="1" x14ac:dyDescent="0.3">
      <c r="A323" s="236">
        <v>314</v>
      </c>
      <c r="B323" s="226" t="s">
        <v>747</v>
      </c>
      <c r="C323" s="131" t="s">
        <v>63</v>
      </c>
      <c r="D323" s="188" t="s">
        <v>11</v>
      </c>
      <c r="E323" s="237">
        <v>80</v>
      </c>
      <c r="F323" s="163">
        <f t="shared" si="8"/>
        <v>2320</v>
      </c>
      <c r="G323" s="223" t="s">
        <v>57</v>
      </c>
      <c r="H323" s="31"/>
    </row>
    <row r="324" spans="1:8" s="216" customFormat="1" x14ac:dyDescent="0.3">
      <c r="A324" s="236">
        <v>315</v>
      </c>
      <c r="B324" s="226" t="s">
        <v>748</v>
      </c>
      <c r="C324" s="131" t="s">
        <v>63</v>
      </c>
      <c r="D324" s="188" t="s">
        <v>11</v>
      </c>
      <c r="E324" s="237">
        <v>45</v>
      </c>
      <c r="F324" s="163">
        <f t="shared" si="8"/>
        <v>1305</v>
      </c>
      <c r="G324" s="239" t="s">
        <v>57</v>
      </c>
      <c r="H324" s="31"/>
    </row>
    <row r="325" spans="1:8" s="216" customFormat="1" x14ac:dyDescent="0.3">
      <c r="A325" s="236">
        <v>316</v>
      </c>
      <c r="B325" s="226" t="s">
        <v>749</v>
      </c>
      <c r="C325" s="131" t="s">
        <v>63</v>
      </c>
      <c r="D325" s="188" t="s">
        <v>11</v>
      </c>
      <c r="E325" s="237">
        <v>45</v>
      </c>
      <c r="F325" s="163">
        <f t="shared" si="8"/>
        <v>1305</v>
      </c>
      <c r="G325" s="239" t="s">
        <v>56</v>
      </c>
      <c r="H325" s="31"/>
    </row>
    <row r="326" spans="1:8" s="216" customFormat="1" x14ac:dyDescent="0.3">
      <c r="A326" s="236">
        <v>317</v>
      </c>
      <c r="B326" s="226" t="s">
        <v>750</v>
      </c>
      <c r="C326" s="131" t="s">
        <v>63</v>
      </c>
      <c r="D326" s="188" t="s">
        <v>11</v>
      </c>
      <c r="E326" s="237">
        <v>64</v>
      </c>
      <c r="F326" s="163">
        <f t="shared" si="8"/>
        <v>1856</v>
      </c>
      <c r="G326" s="239" t="s">
        <v>80</v>
      </c>
      <c r="H326" s="31"/>
    </row>
    <row r="327" spans="1:8" s="216" customFormat="1" x14ac:dyDescent="0.3">
      <c r="A327" s="236">
        <v>318</v>
      </c>
      <c r="B327" s="226" t="s">
        <v>751</v>
      </c>
      <c r="C327" s="131" t="s">
        <v>63</v>
      </c>
      <c r="D327" s="188" t="s">
        <v>11</v>
      </c>
      <c r="E327" s="237">
        <v>22.3</v>
      </c>
      <c r="F327" s="163">
        <f t="shared" si="8"/>
        <v>646.70000000000005</v>
      </c>
      <c r="G327" s="239" t="s">
        <v>56</v>
      </c>
      <c r="H327" s="31"/>
    </row>
    <row r="328" spans="1:8" s="216" customFormat="1" x14ac:dyDescent="0.3">
      <c r="A328" s="236">
        <v>319</v>
      </c>
      <c r="B328" s="226" t="s">
        <v>752</v>
      </c>
      <c r="C328" s="131" t="s">
        <v>63</v>
      </c>
      <c r="D328" s="188" t="s">
        <v>11</v>
      </c>
      <c r="E328" s="237">
        <v>20</v>
      </c>
      <c r="F328" s="163">
        <f t="shared" si="8"/>
        <v>580</v>
      </c>
      <c r="G328" s="239" t="s">
        <v>81</v>
      </c>
      <c r="H328" s="31"/>
    </row>
    <row r="329" spans="1:8" s="216" customFormat="1" x14ac:dyDescent="0.3">
      <c r="A329" s="236">
        <v>320</v>
      </c>
      <c r="B329" s="226" t="s">
        <v>753</v>
      </c>
      <c r="C329" s="162" t="s">
        <v>78</v>
      </c>
      <c r="D329" s="188" t="s">
        <v>11</v>
      </c>
      <c r="E329" s="237">
        <v>150</v>
      </c>
      <c r="F329" s="163">
        <f t="shared" si="8"/>
        <v>4350</v>
      </c>
      <c r="G329" s="239" t="s">
        <v>56</v>
      </c>
      <c r="H329" s="31"/>
    </row>
    <row r="330" spans="1:8" s="216" customFormat="1" x14ac:dyDescent="0.3">
      <c r="A330" s="236">
        <v>321</v>
      </c>
      <c r="B330" s="226" t="s">
        <v>754</v>
      </c>
      <c r="C330" s="162" t="s">
        <v>78</v>
      </c>
      <c r="D330" s="188" t="s">
        <v>11</v>
      </c>
      <c r="E330" s="237">
        <v>25</v>
      </c>
      <c r="F330" s="163">
        <f t="shared" si="8"/>
        <v>725</v>
      </c>
      <c r="G330" s="223" t="s">
        <v>57</v>
      </c>
      <c r="H330" s="31"/>
    </row>
    <row r="331" spans="1:8" s="216" customFormat="1" x14ac:dyDescent="0.3">
      <c r="A331" s="236">
        <v>322</v>
      </c>
      <c r="B331" s="226" t="s">
        <v>755</v>
      </c>
      <c r="C331" s="162" t="s">
        <v>78</v>
      </c>
      <c r="D331" s="188" t="s">
        <v>11</v>
      </c>
      <c r="E331" s="237">
        <v>30</v>
      </c>
      <c r="F331" s="163">
        <f t="shared" si="8"/>
        <v>870</v>
      </c>
      <c r="G331" s="223" t="s">
        <v>81</v>
      </c>
      <c r="H331" s="31"/>
    </row>
    <row r="332" spans="1:8" s="216" customFormat="1" x14ac:dyDescent="0.3">
      <c r="A332" s="236">
        <v>323</v>
      </c>
      <c r="B332" s="226" t="s">
        <v>756</v>
      </c>
      <c r="C332" s="162" t="s">
        <v>78</v>
      </c>
      <c r="D332" s="188" t="s">
        <v>11</v>
      </c>
      <c r="E332" s="237">
        <v>25</v>
      </c>
      <c r="F332" s="163">
        <f t="shared" si="8"/>
        <v>725</v>
      </c>
      <c r="G332" s="239" t="s">
        <v>80</v>
      </c>
      <c r="H332" s="31"/>
    </row>
    <row r="333" spans="1:8" s="216" customFormat="1" x14ac:dyDescent="0.3">
      <c r="A333" s="236">
        <v>324</v>
      </c>
      <c r="B333" s="226" t="s">
        <v>657</v>
      </c>
      <c r="C333" s="162" t="s">
        <v>78</v>
      </c>
      <c r="D333" s="188" t="s">
        <v>11</v>
      </c>
      <c r="E333" s="237">
        <v>31</v>
      </c>
      <c r="F333" s="163">
        <f t="shared" si="8"/>
        <v>899</v>
      </c>
      <c r="G333" s="239" t="s">
        <v>56</v>
      </c>
      <c r="H333" s="31"/>
    </row>
    <row r="334" spans="1:8" s="216" customFormat="1" x14ac:dyDescent="0.3">
      <c r="A334" s="236">
        <v>325</v>
      </c>
      <c r="B334" s="226" t="s">
        <v>658</v>
      </c>
      <c r="C334" s="162" t="s">
        <v>78</v>
      </c>
      <c r="D334" s="188" t="s">
        <v>11</v>
      </c>
      <c r="E334" s="237">
        <v>13</v>
      </c>
      <c r="F334" s="163">
        <f t="shared" si="8"/>
        <v>377</v>
      </c>
      <c r="G334" s="239" t="s">
        <v>80</v>
      </c>
      <c r="H334" s="31"/>
    </row>
    <row r="335" spans="1:8" s="216" customFormat="1" x14ac:dyDescent="0.3">
      <c r="A335" s="236">
        <v>326</v>
      </c>
      <c r="B335" s="226" t="s">
        <v>757</v>
      </c>
      <c r="C335" s="162" t="s">
        <v>78</v>
      </c>
      <c r="D335" s="188" t="s">
        <v>11</v>
      </c>
      <c r="E335" s="237">
        <v>70</v>
      </c>
      <c r="F335" s="163">
        <f t="shared" si="8"/>
        <v>2030</v>
      </c>
      <c r="G335" s="239" t="s">
        <v>56</v>
      </c>
      <c r="H335" s="31"/>
    </row>
    <row r="336" spans="1:8" s="216" customFormat="1" x14ac:dyDescent="0.3">
      <c r="A336" s="236">
        <v>327</v>
      </c>
      <c r="B336" s="228" t="s">
        <v>758</v>
      </c>
      <c r="C336" s="131" t="s">
        <v>63</v>
      </c>
      <c r="D336" s="215" t="s">
        <v>11</v>
      </c>
      <c r="E336" s="215">
        <v>170</v>
      </c>
      <c r="F336" s="163">
        <f t="shared" si="8"/>
        <v>4930</v>
      </c>
      <c r="G336" s="223" t="s">
        <v>57</v>
      </c>
      <c r="H336" s="31"/>
    </row>
    <row r="337" spans="1:8" s="216" customFormat="1" x14ac:dyDescent="0.3">
      <c r="A337" s="236">
        <v>328</v>
      </c>
      <c r="B337" s="228" t="s">
        <v>759</v>
      </c>
      <c r="C337" s="131" t="s">
        <v>63</v>
      </c>
      <c r="D337" s="215" t="s">
        <v>11</v>
      </c>
      <c r="E337" s="215">
        <v>60</v>
      </c>
      <c r="F337" s="163">
        <f t="shared" si="8"/>
        <v>1740</v>
      </c>
      <c r="G337" s="239" t="s">
        <v>57</v>
      </c>
      <c r="H337" s="31"/>
    </row>
    <row r="338" spans="1:8" s="216" customFormat="1" x14ac:dyDescent="0.3">
      <c r="A338" s="236">
        <v>329</v>
      </c>
      <c r="B338" s="228" t="s">
        <v>684</v>
      </c>
      <c r="C338" s="131" t="s">
        <v>63</v>
      </c>
      <c r="D338" s="215" t="s">
        <v>11</v>
      </c>
      <c r="E338" s="215">
        <v>200</v>
      </c>
      <c r="F338" s="163">
        <f t="shared" si="8"/>
        <v>5800</v>
      </c>
      <c r="G338" s="239" t="s">
        <v>56</v>
      </c>
      <c r="H338" s="31"/>
    </row>
    <row r="339" spans="1:8" s="216" customFormat="1" x14ac:dyDescent="0.3">
      <c r="A339" s="236">
        <v>330</v>
      </c>
      <c r="B339" s="228" t="s">
        <v>760</v>
      </c>
      <c r="C339" s="131" t="s">
        <v>63</v>
      </c>
      <c r="D339" s="215" t="s">
        <v>11</v>
      </c>
      <c r="E339" s="215">
        <v>170</v>
      </c>
      <c r="F339" s="163">
        <f t="shared" si="8"/>
        <v>4930</v>
      </c>
      <c r="G339" s="239" t="s">
        <v>80</v>
      </c>
      <c r="H339" s="31"/>
    </row>
    <row r="340" spans="1:8" s="216" customFormat="1" x14ac:dyDescent="0.3">
      <c r="A340" s="236">
        <v>331</v>
      </c>
      <c r="B340" s="228" t="s">
        <v>761</v>
      </c>
      <c r="C340" s="131" t="s">
        <v>63</v>
      </c>
      <c r="D340" s="215" t="s">
        <v>11</v>
      </c>
      <c r="E340" s="215">
        <v>170</v>
      </c>
      <c r="F340" s="163">
        <f t="shared" si="8"/>
        <v>4930</v>
      </c>
      <c r="G340" s="239" t="s">
        <v>56</v>
      </c>
      <c r="H340" s="31"/>
    </row>
    <row r="341" spans="1:8" s="216" customFormat="1" x14ac:dyDescent="0.3">
      <c r="A341" s="236">
        <v>332</v>
      </c>
      <c r="B341" s="228" t="s">
        <v>681</v>
      </c>
      <c r="C341" s="131" t="s">
        <v>63</v>
      </c>
      <c r="D341" s="215" t="s">
        <v>11</v>
      </c>
      <c r="E341" s="215">
        <v>190</v>
      </c>
      <c r="F341" s="163">
        <f t="shared" si="8"/>
        <v>5510</v>
      </c>
      <c r="G341" s="239" t="s">
        <v>81</v>
      </c>
      <c r="H341" s="31"/>
    </row>
    <row r="342" spans="1:8" s="216" customFormat="1" x14ac:dyDescent="0.3">
      <c r="A342" s="236">
        <v>333</v>
      </c>
      <c r="B342" s="228" t="s">
        <v>762</v>
      </c>
      <c r="C342" s="131" t="s">
        <v>63</v>
      </c>
      <c r="D342" s="215" t="s">
        <v>11</v>
      </c>
      <c r="E342" s="215">
        <v>800</v>
      </c>
      <c r="F342" s="163">
        <f t="shared" si="8"/>
        <v>23200</v>
      </c>
      <c r="G342" s="239" t="s">
        <v>56</v>
      </c>
      <c r="H342" s="31"/>
    </row>
    <row r="343" spans="1:8" s="216" customFormat="1" x14ac:dyDescent="0.3">
      <c r="A343" s="236">
        <v>334</v>
      </c>
      <c r="B343" s="228" t="s">
        <v>763</v>
      </c>
      <c r="C343" s="131" t="s">
        <v>63</v>
      </c>
      <c r="D343" s="215" t="s">
        <v>11</v>
      </c>
      <c r="E343" s="215">
        <v>150</v>
      </c>
      <c r="F343" s="163">
        <f t="shared" si="8"/>
        <v>4350</v>
      </c>
      <c r="G343" s="223" t="s">
        <v>57</v>
      </c>
      <c r="H343" s="31"/>
    </row>
    <row r="344" spans="1:8" s="216" customFormat="1" x14ac:dyDescent="0.3">
      <c r="A344" s="236">
        <v>335</v>
      </c>
      <c r="B344" s="228" t="s">
        <v>764</v>
      </c>
      <c r="C344" s="131" t="s">
        <v>63</v>
      </c>
      <c r="D344" s="215" t="s">
        <v>11</v>
      </c>
      <c r="E344" s="215">
        <v>460</v>
      </c>
      <c r="F344" s="163">
        <f t="shared" si="8"/>
        <v>13340</v>
      </c>
      <c r="G344" s="223" t="s">
        <v>81</v>
      </c>
      <c r="H344" s="31"/>
    </row>
    <row r="345" spans="1:8" s="216" customFormat="1" x14ac:dyDescent="0.3">
      <c r="A345" s="236">
        <v>336</v>
      </c>
      <c r="B345" s="228" t="s">
        <v>765</v>
      </c>
      <c r="C345" s="131" t="s">
        <v>63</v>
      </c>
      <c r="D345" s="215" t="s">
        <v>11</v>
      </c>
      <c r="E345" s="215">
        <v>80</v>
      </c>
      <c r="F345" s="163">
        <f t="shared" si="8"/>
        <v>2320</v>
      </c>
      <c r="G345" s="239" t="s">
        <v>80</v>
      </c>
      <c r="H345" s="31"/>
    </row>
    <row r="346" spans="1:8" s="216" customFormat="1" x14ac:dyDescent="0.3">
      <c r="A346" s="236">
        <v>337</v>
      </c>
      <c r="B346" s="228" t="s">
        <v>674</v>
      </c>
      <c r="C346" s="131" t="s">
        <v>63</v>
      </c>
      <c r="D346" s="215" t="s">
        <v>11</v>
      </c>
      <c r="E346" s="215">
        <v>180</v>
      </c>
      <c r="F346" s="163">
        <f t="shared" si="8"/>
        <v>5220</v>
      </c>
      <c r="G346" s="239" t="s">
        <v>56</v>
      </c>
      <c r="H346" s="31"/>
    </row>
    <row r="347" spans="1:8" s="216" customFormat="1" x14ac:dyDescent="0.3">
      <c r="A347" s="236">
        <v>338</v>
      </c>
      <c r="B347" s="228" t="s">
        <v>766</v>
      </c>
      <c r="C347" s="131" t="s">
        <v>63</v>
      </c>
      <c r="D347" s="215" t="s">
        <v>11</v>
      </c>
      <c r="E347" s="215">
        <v>390</v>
      </c>
      <c r="F347" s="163">
        <f t="shared" si="8"/>
        <v>11310</v>
      </c>
      <c r="G347" s="239" t="s">
        <v>80</v>
      </c>
      <c r="H347" s="31"/>
    </row>
    <row r="348" spans="1:8" s="216" customFormat="1" x14ac:dyDescent="0.3">
      <c r="A348" s="236">
        <v>339</v>
      </c>
      <c r="B348" s="228" t="s">
        <v>767</v>
      </c>
      <c r="C348" s="131" t="s">
        <v>63</v>
      </c>
      <c r="D348" s="215" t="s">
        <v>11</v>
      </c>
      <c r="E348" s="215">
        <v>2950</v>
      </c>
      <c r="F348" s="163">
        <f t="shared" si="8"/>
        <v>85550</v>
      </c>
      <c r="G348" s="239" t="s">
        <v>56</v>
      </c>
      <c r="H348" s="31"/>
    </row>
    <row r="349" spans="1:8" s="216" customFormat="1" x14ac:dyDescent="0.3">
      <c r="A349" s="236">
        <v>340</v>
      </c>
      <c r="B349" s="228" t="s">
        <v>768</v>
      </c>
      <c r="C349" s="162" t="s">
        <v>78</v>
      </c>
      <c r="D349" s="215" t="s">
        <v>11</v>
      </c>
      <c r="E349" s="215">
        <v>200</v>
      </c>
      <c r="F349" s="163">
        <f t="shared" si="8"/>
        <v>5800</v>
      </c>
      <c r="G349" s="223" t="s">
        <v>57</v>
      </c>
      <c r="H349" s="31"/>
    </row>
    <row r="350" spans="1:8" s="216" customFormat="1" x14ac:dyDescent="0.3">
      <c r="A350" s="236">
        <v>341</v>
      </c>
      <c r="B350" s="228" t="s">
        <v>769</v>
      </c>
      <c r="C350" s="162" t="s">
        <v>78</v>
      </c>
      <c r="D350" s="215" t="s">
        <v>11</v>
      </c>
      <c r="E350" s="215">
        <v>180</v>
      </c>
      <c r="F350" s="163">
        <f t="shared" si="8"/>
        <v>5220</v>
      </c>
      <c r="G350" s="239" t="s">
        <v>57</v>
      </c>
      <c r="H350" s="31"/>
    </row>
    <row r="351" spans="1:8" s="216" customFormat="1" x14ac:dyDescent="0.3">
      <c r="A351" s="236">
        <v>342</v>
      </c>
      <c r="B351" s="228" t="s">
        <v>770</v>
      </c>
      <c r="C351" s="162" t="s">
        <v>78</v>
      </c>
      <c r="D351" s="215" t="s">
        <v>11</v>
      </c>
      <c r="E351" s="215">
        <v>260</v>
      </c>
      <c r="F351" s="163">
        <f t="shared" si="8"/>
        <v>7540</v>
      </c>
      <c r="G351" s="239" t="s">
        <v>56</v>
      </c>
      <c r="H351" s="31"/>
    </row>
    <row r="352" spans="1:8" s="216" customFormat="1" x14ac:dyDescent="0.3">
      <c r="A352" s="236">
        <v>343</v>
      </c>
      <c r="B352" s="228" t="s">
        <v>684</v>
      </c>
      <c r="C352" s="162" t="s">
        <v>78</v>
      </c>
      <c r="D352" s="215" t="s">
        <v>11</v>
      </c>
      <c r="E352" s="215">
        <v>300</v>
      </c>
      <c r="F352" s="163">
        <f t="shared" si="8"/>
        <v>8700</v>
      </c>
      <c r="G352" s="239" t="s">
        <v>80</v>
      </c>
      <c r="H352" s="31"/>
    </row>
    <row r="353" spans="1:8" s="216" customFormat="1" x14ac:dyDescent="0.3">
      <c r="A353" s="236">
        <v>344</v>
      </c>
      <c r="B353" s="228" t="s">
        <v>771</v>
      </c>
      <c r="C353" s="162" t="s">
        <v>78</v>
      </c>
      <c r="D353" s="215" t="s">
        <v>11</v>
      </c>
      <c r="E353" s="215">
        <v>160</v>
      </c>
      <c r="F353" s="163">
        <f t="shared" si="8"/>
        <v>4640</v>
      </c>
      <c r="G353" s="239" t="s">
        <v>56</v>
      </c>
      <c r="H353" s="31"/>
    </row>
    <row r="354" spans="1:8" s="216" customFormat="1" x14ac:dyDescent="0.3">
      <c r="A354" s="236">
        <v>345</v>
      </c>
      <c r="B354" s="228" t="s">
        <v>772</v>
      </c>
      <c r="C354" s="162" t="s">
        <v>78</v>
      </c>
      <c r="D354" s="215" t="s">
        <v>11</v>
      </c>
      <c r="E354" s="215">
        <v>160</v>
      </c>
      <c r="F354" s="163">
        <f t="shared" si="8"/>
        <v>4640</v>
      </c>
      <c r="G354" s="239" t="s">
        <v>81</v>
      </c>
      <c r="H354" s="31"/>
    </row>
    <row r="355" spans="1:8" s="216" customFormat="1" x14ac:dyDescent="0.3">
      <c r="A355" s="236">
        <v>346</v>
      </c>
      <c r="B355" s="228" t="s">
        <v>773</v>
      </c>
      <c r="C355" s="162" t="s">
        <v>78</v>
      </c>
      <c r="D355" s="215" t="s">
        <v>11</v>
      </c>
      <c r="E355" s="215">
        <v>115</v>
      </c>
      <c r="F355" s="163">
        <f t="shared" si="8"/>
        <v>3335</v>
      </c>
      <c r="G355" s="239" t="s">
        <v>57</v>
      </c>
      <c r="H355" s="31"/>
    </row>
    <row r="356" spans="1:8" s="216" customFormat="1" x14ac:dyDescent="0.3">
      <c r="A356" s="236">
        <v>347</v>
      </c>
      <c r="B356" s="228" t="s">
        <v>774</v>
      </c>
      <c r="C356" s="162" t="s">
        <v>78</v>
      </c>
      <c r="D356" s="215" t="s">
        <v>11</v>
      </c>
      <c r="E356" s="215">
        <v>1820</v>
      </c>
      <c r="F356" s="163">
        <v>40552</v>
      </c>
      <c r="G356" s="239" t="s">
        <v>56</v>
      </c>
      <c r="H356" s="31"/>
    </row>
    <row r="357" spans="1:8" s="216" customFormat="1" x14ac:dyDescent="0.3">
      <c r="A357" s="236">
        <v>348</v>
      </c>
      <c r="B357" s="226" t="s">
        <v>775</v>
      </c>
      <c r="C357" s="131" t="s">
        <v>63</v>
      </c>
      <c r="D357" s="227" t="s">
        <v>9</v>
      </c>
      <c r="E357" s="227">
        <v>95</v>
      </c>
      <c r="F357" s="163">
        <f t="shared" si="8"/>
        <v>2755</v>
      </c>
      <c r="G357" s="239" t="s">
        <v>80</v>
      </c>
      <c r="H357" s="31"/>
    </row>
    <row r="358" spans="1:8" s="216" customFormat="1" x14ac:dyDescent="0.3">
      <c r="A358" s="236">
        <v>349</v>
      </c>
      <c r="B358" s="226" t="s">
        <v>776</v>
      </c>
      <c r="C358" s="131" t="s">
        <v>63</v>
      </c>
      <c r="D358" s="227" t="s">
        <v>9</v>
      </c>
      <c r="E358" s="227">
        <v>95</v>
      </c>
      <c r="F358" s="163">
        <f t="shared" si="8"/>
        <v>2755</v>
      </c>
      <c r="G358" s="239" t="s">
        <v>56</v>
      </c>
      <c r="H358" s="31"/>
    </row>
    <row r="359" spans="1:8" s="216" customFormat="1" x14ac:dyDescent="0.3">
      <c r="A359" s="236">
        <v>350</v>
      </c>
      <c r="B359" s="226" t="s">
        <v>731</v>
      </c>
      <c r="C359" s="131" t="s">
        <v>63</v>
      </c>
      <c r="D359" s="227" t="s">
        <v>9</v>
      </c>
      <c r="E359" s="227">
        <v>200</v>
      </c>
      <c r="F359" s="163">
        <f t="shared" si="8"/>
        <v>5800</v>
      </c>
      <c r="G359" s="239" t="s">
        <v>81</v>
      </c>
      <c r="H359" s="31"/>
    </row>
    <row r="360" spans="1:8" s="216" customFormat="1" x14ac:dyDescent="0.3">
      <c r="A360" s="236">
        <v>351</v>
      </c>
      <c r="B360" s="226" t="s">
        <v>732</v>
      </c>
      <c r="C360" s="131" t="s">
        <v>63</v>
      </c>
      <c r="D360" s="227" t="s">
        <v>9</v>
      </c>
      <c r="E360" s="227">
        <v>220</v>
      </c>
      <c r="F360" s="163">
        <v>5380</v>
      </c>
      <c r="G360" s="239" t="s">
        <v>81</v>
      </c>
      <c r="H360" s="31"/>
    </row>
    <row r="361" spans="1:8" x14ac:dyDescent="0.3">
      <c r="A361" s="236">
        <v>352</v>
      </c>
      <c r="B361" s="16" t="s">
        <v>13</v>
      </c>
      <c r="C361" s="26"/>
      <c r="D361" s="4"/>
      <c r="E361" s="35">
        <f>SUM(E283:E360)</f>
        <v>31076.3</v>
      </c>
      <c r="F361" s="36">
        <f>SUM(F283:F360)</f>
        <v>1365109.7</v>
      </c>
      <c r="G361" s="122"/>
      <c r="H361" s="31"/>
    </row>
    <row r="362" spans="1:8" ht="15" customHeight="1" x14ac:dyDescent="0.3">
      <c r="A362" s="236">
        <v>353</v>
      </c>
      <c r="B362" s="192" t="s">
        <v>39</v>
      </c>
      <c r="C362" s="193"/>
      <c r="D362" s="193"/>
      <c r="E362" s="193"/>
      <c r="F362" s="193"/>
      <c r="G362" s="193"/>
      <c r="H362" s="31"/>
    </row>
    <row r="363" spans="1:8" s="118" customFormat="1" ht="15" customHeight="1" x14ac:dyDescent="0.3">
      <c r="A363" s="236">
        <v>354</v>
      </c>
      <c r="B363" s="218" t="s">
        <v>245</v>
      </c>
      <c r="C363" s="115" t="s">
        <v>135</v>
      </c>
      <c r="D363" s="227" t="s">
        <v>16</v>
      </c>
      <c r="E363" s="227">
        <v>1</v>
      </c>
      <c r="F363" s="325">
        <f>1334*E363</f>
        <v>1334</v>
      </c>
      <c r="G363" s="239" t="s">
        <v>81</v>
      </c>
      <c r="H363" s="31"/>
    </row>
    <row r="364" spans="1:8" s="118" customFormat="1" ht="15" customHeight="1" x14ac:dyDescent="0.3">
      <c r="A364" s="236">
        <v>355</v>
      </c>
      <c r="B364" s="252" t="s">
        <v>283</v>
      </c>
      <c r="C364" s="226" t="s">
        <v>64</v>
      </c>
      <c r="D364" s="227" t="s">
        <v>16</v>
      </c>
      <c r="E364" s="227">
        <v>1</v>
      </c>
      <c r="F364" s="325">
        <f t="shared" ref="F364:F414" si="9">1334*E364</f>
        <v>1334</v>
      </c>
      <c r="G364" s="239" t="s">
        <v>81</v>
      </c>
      <c r="H364" s="31"/>
    </row>
    <row r="365" spans="1:8" s="118" customFormat="1" ht="15" customHeight="1" x14ac:dyDescent="0.3">
      <c r="A365" s="236">
        <v>356</v>
      </c>
      <c r="B365" s="218" t="s">
        <v>284</v>
      </c>
      <c r="C365" s="226" t="s">
        <v>64</v>
      </c>
      <c r="D365" s="227" t="s">
        <v>16</v>
      </c>
      <c r="E365" s="227">
        <v>1</v>
      </c>
      <c r="F365" s="325">
        <f t="shared" si="9"/>
        <v>1334</v>
      </c>
      <c r="G365" s="239" t="s">
        <v>80</v>
      </c>
      <c r="H365" s="31"/>
    </row>
    <row r="366" spans="1:8" s="118" customFormat="1" ht="15" customHeight="1" x14ac:dyDescent="0.3">
      <c r="A366" s="236">
        <v>357</v>
      </c>
      <c r="B366" s="252" t="s">
        <v>285</v>
      </c>
      <c r="C366" s="226" t="s">
        <v>64</v>
      </c>
      <c r="D366" s="227" t="s">
        <v>16</v>
      </c>
      <c r="E366" s="227">
        <v>1</v>
      </c>
      <c r="F366" s="325">
        <f t="shared" si="9"/>
        <v>1334</v>
      </c>
      <c r="G366" s="239" t="s">
        <v>80</v>
      </c>
      <c r="H366" s="31"/>
    </row>
    <row r="367" spans="1:8" s="118" customFormat="1" ht="15" customHeight="1" x14ac:dyDescent="0.3">
      <c r="A367" s="236">
        <v>358</v>
      </c>
      <c r="B367" s="218" t="s">
        <v>286</v>
      </c>
      <c r="C367" s="226" t="s">
        <v>64</v>
      </c>
      <c r="D367" s="227" t="s">
        <v>16</v>
      </c>
      <c r="E367" s="227">
        <v>1</v>
      </c>
      <c r="F367" s="325">
        <f t="shared" si="9"/>
        <v>1334</v>
      </c>
      <c r="G367" s="239" t="s">
        <v>56</v>
      </c>
      <c r="H367" s="31"/>
    </row>
    <row r="368" spans="1:8" s="118" customFormat="1" ht="15" customHeight="1" x14ac:dyDescent="0.3">
      <c r="A368" s="236">
        <v>359</v>
      </c>
      <c r="B368" s="303" t="s">
        <v>287</v>
      </c>
      <c r="C368" s="226" t="s">
        <v>64</v>
      </c>
      <c r="D368" s="227" t="s">
        <v>16</v>
      </c>
      <c r="E368" s="227">
        <v>1</v>
      </c>
      <c r="F368" s="325">
        <f t="shared" si="9"/>
        <v>1334</v>
      </c>
      <c r="G368" s="239" t="s">
        <v>80</v>
      </c>
      <c r="H368" s="31"/>
    </row>
    <row r="369" spans="1:9" s="118" customFormat="1" ht="15" customHeight="1" x14ac:dyDescent="0.3">
      <c r="A369" s="236">
        <v>360</v>
      </c>
      <c r="B369" s="212" t="s">
        <v>288</v>
      </c>
      <c r="C369" s="226" t="s">
        <v>64</v>
      </c>
      <c r="D369" s="227" t="s">
        <v>16</v>
      </c>
      <c r="E369" s="227">
        <v>1</v>
      </c>
      <c r="F369" s="325">
        <f t="shared" si="9"/>
        <v>1334</v>
      </c>
      <c r="G369" s="239" t="s">
        <v>56</v>
      </c>
      <c r="H369" s="31"/>
    </row>
    <row r="370" spans="1:9" s="118" customFormat="1" ht="15" customHeight="1" x14ac:dyDescent="0.3">
      <c r="A370" s="236">
        <v>361</v>
      </c>
      <c r="B370" s="212" t="s">
        <v>289</v>
      </c>
      <c r="C370" s="226" t="s">
        <v>64</v>
      </c>
      <c r="D370" s="227" t="s">
        <v>16</v>
      </c>
      <c r="E370" s="227">
        <v>1</v>
      </c>
      <c r="F370" s="325">
        <f t="shared" si="9"/>
        <v>1334</v>
      </c>
      <c r="G370" s="239" t="s">
        <v>56</v>
      </c>
      <c r="H370" s="31"/>
    </row>
    <row r="371" spans="1:9" s="118" customFormat="1" ht="18.75" customHeight="1" x14ac:dyDescent="0.3">
      <c r="A371" s="236">
        <v>362</v>
      </c>
      <c r="B371" s="301" t="s">
        <v>290</v>
      </c>
      <c r="C371" s="226" t="s">
        <v>64</v>
      </c>
      <c r="D371" s="227" t="s">
        <v>16</v>
      </c>
      <c r="E371" s="188">
        <v>6</v>
      </c>
      <c r="F371" s="325">
        <f t="shared" si="9"/>
        <v>8004</v>
      </c>
      <c r="G371" s="239" t="s">
        <v>56</v>
      </c>
      <c r="H371" s="31"/>
    </row>
    <row r="372" spans="1:9" s="118" customFormat="1" ht="15.75" customHeight="1" x14ac:dyDescent="0.3">
      <c r="A372" s="236">
        <v>363</v>
      </c>
      <c r="B372" s="219" t="s">
        <v>291</v>
      </c>
      <c r="C372" s="226" t="s">
        <v>64</v>
      </c>
      <c r="D372" s="227" t="s">
        <v>16</v>
      </c>
      <c r="E372" s="188">
        <v>4</v>
      </c>
      <c r="F372" s="325">
        <f t="shared" si="9"/>
        <v>5336</v>
      </c>
      <c r="G372" s="239" t="s">
        <v>81</v>
      </c>
      <c r="H372" s="31">
        <v>49851.57</v>
      </c>
      <c r="I372" s="118">
        <v>1295.57</v>
      </c>
    </row>
    <row r="373" spans="1:9" s="118" customFormat="1" ht="15" customHeight="1" x14ac:dyDescent="0.3">
      <c r="A373" s="236">
        <v>364</v>
      </c>
      <c r="B373" s="218" t="s">
        <v>292</v>
      </c>
      <c r="C373" s="226" t="s">
        <v>64</v>
      </c>
      <c r="D373" s="227" t="s">
        <v>16</v>
      </c>
      <c r="E373" s="227">
        <v>1</v>
      </c>
      <c r="F373" s="325">
        <f t="shared" si="9"/>
        <v>1334</v>
      </c>
      <c r="G373" s="239" t="s">
        <v>81</v>
      </c>
      <c r="H373" s="31"/>
    </row>
    <row r="374" spans="1:9" s="118" customFormat="1" ht="15" customHeight="1" x14ac:dyDescent="0.3">
      <c r="A374" s="236">
        <v>365</v>
      </c>
      <c r="B374" s="218" t="s">
        <v>293</v>
      </c>
      <c r="C374" s="226" t="s">
        <v>64</v>
      </c>
      <c r="D374" s="227" t="s">
        <v>16</v>
      </c>
      <c r="E374" s="227">
        <v>1</v>
      </c>
      <c r="F374" s="325">
        <f t="shared" si="9"/>
        <v>1334</v>
      </c>
      <c r="G374" s="239" t="s">
        <v>56</v>
      </c>
      <c r="H374" s="31"/>
    </row>
    <row r="375" spans="1:9" s="118" customFormat="1" ht="15" customHeight="1" x14ac:dyDescent="0.3">
      <c r="A375" s="236">
        <v>366</v>
      </c>
      <c r="B375" s="218" t="s">
        <v>294</v>
      </c>
      <c r="C375" s="226" t="s">
        <v>64</v>
      </c>
      <c r="D375" s="227" t="s">
        <v>16</v>
      </c>
      <c r="E375" s="227">
        <v>1</v>
      </c>
      <c r="F375" s="325">
        <f t="shared" si="9"/>
        <v>1334</v>
      </c>
      <c r="G375" s="239" t="s">
        <v>80</v>
      </c>
      <c r="H375" s="31"/>
    </row>
    <row r="376" spans="1:9" s="118" customFormat="1" ht="21.75" customHeight="1" x14ac:dyDescent="0.3">
      <c r="A376" s="236">
        <v>367</v>
      </c>
      <c r="B376" s="218" t="s">
        <v>295</v>
      </c>
      <c r="C376" s="226" t="s">
        <v>64</v>
      </c>
      <c r="D376" s="227" t="s">
        <v>16</v>
      </c>
      <c r="E376" s="227">
        <v>1</v>
      </c>
      <c r="F376" s="325">
        <f t="shared" si="9"/>
        <v>1334</v>
      </c>
      <c r="G376" s="239" t="s">
        <v>56</v>
      </c>
      <c r="H376" s="31"/>
    </row>
    <row r="377" spans="1:9" s="118" customFormat="1" ht="14.25" customHeight="1" x14ac:dyDescent="0.3">
      <c r="A377" s="236">
        <v>368</v>
      </c>
      <c r="B377" s="218" t="s">
        <v>296</v>
      </c>
      <c r="C377" s="226" t="s">
        <v>64</v>
      </c>
      <c r="D377" s="227" t="s">
        <v>16</v>
      </c>
      <c r="E377" s="237">
        <v>3</v>
      </c>
      <c r="F377" s="325">
        <f t="shared" si="9"/>
        <v>4002</v>
      </c>
      <c r="G377" s="239" t="s">
        <v>80</v>
      </c>
      <c r="H377" s="31">
        <v>29173.31</v>
      </c>
    </row>
    <row r="378" spans="1:9" s="118" customFormat="1" ht="19.5" customHeight="1" x14ac:dyDescent="0.3">
      <c r="A378" s="236">
        <v>369</v>
      </c>
      <c r="B378" s="301" t="s">
        <v>297</v>
      </c>
      <c r="C378" s="226" t="s">
        <v>64</v>
      </c>
      <c r="D378" s="227" t="s">
        <v>16</v>
      </c>
      <c r="E378" s="237">
        <v>1</v>
      </c>
      <c r="F378" s="325">
        <f t="shared" si="9"/>
        <v>1334</v>
      </c>
      <c r="G378" s="239" t="s">
        <v>56</v>
      </c>
      <c r="H378" s="31"/>
    </row>
    <row r="379" spans="1:9" s="118" customFormat="1" ht="15" customHeight="1" x14ac:dyDescent="0.3">
      <c r="A379" s="236">
        <v>370</v>
      </c>
      <c r="B379" s="218" t="s">
        <v>298</v>
      </c>
      <c r="C379" s="226" t="s">
        <v>64</v>
      </c>
      <c r="D379" s="227" t="s">
        <v>16</v>
      </c>
      <c r="E379" s="237">
        <v>1</v>
      </c>
      <c r="F379" s="325">
        <f t="shared" si="9"/>
        <v>1334</v>
      </c>
      <c r="G379" s="239" t="s">
        <v>56</v>
      </c>
      <c r="H379" s="31"/>
    </row>
    <row r="380" spans="1:9" s="118" customFormat="1" ht="15" customHeight="1" x14ac:dyDescent="0.3">
      <c r="A380" s="236">
        <v>371</v>
      </c>
      <c r="B380" s="218" t="s">
        <v>299</v>
      </c>
      <c r="C380" s="226" t="s">
        <v>64</v>
      </c>
      <c r="D380" s="227" t="s">
        <v>16</v>
      </c>
      <c r="E380" s="237">
        <v>1</v>
      </c>
      <c r="F380" s="325">
        <f t="shared" si="9"/>
        <v>1334</v>
      </c>
      <c r="G380" s="239" t="s">
        <v>81</v>
      </c>
      <c r="H380" s="31"/>
    </row>
    <row r="381" spans="1:9" s="118" customFormat="1" ht="15" customHeight="1" x14ac:dyDescent="0.3">
      <c r="A381" s="236">
        <v>372</v>
      </c>
      <c r="B381" s="218" t="s">
        <v>388</v>
      </c>
      <c r="C381" s="226" t="s">
        <v>64</v>
      </c>
      <c r="D381" s="227" t="s">
        <v>16</v>
      </c>
      <c r="E381" s="237">
        <v>2</v>
      </c>
      <c r="F381" s="325">
        <f t="shared" si="9"/>
        <v>2668</v>
      </c>
      <c r="G381" s="239" t="s">
        <v>80</v>
      </c>
      <c r="H381" s="31"/>
    </row>
    <row r="382" spans="1:9" s="118" customFormat="1" ht="15" customHeight="1" x14ac:dyDescent="0.3">
      <c r="A382" s="236">
        <v>373</v>
      </c>
      <c r="B382" s="218" t="s">
        <v>366</v>
      </c>
      <c r="C382" s="226" t="s">
        <v>64</v>
      </c>
      <c r="D382" s="227" t="s">
        <v>16</v>
      </c>
      <c r="E382" s="237">
        <v>7</v>
      </c>
      <c r="F382" s="325">
        <f t="shared" si="9"/>
        <v>9338</v>
      </c>
      <c r="G382" s="239" t="s">
        <v>80</v>
      </c>
      <c r="H382" s="31"/>
    </row>
    <row r="383" spans="1:9" s="118" customFormat="1" ht="15.75" customHeight="1" x14ac:dyDescent="0.3">
      <c r="A383" s="236">
        <v>374</v>
      </c>
      <c r="B383" s="304" t="s">
        <v>367</v>
      </c>
      <c r="C383" s="226" t="s">
        <v>64</v>
      </c>
      <c r="D383" s="227" t="s">
        <v>16</v>
      </c>
      <c r="E383" s="237">
        <v>5</v>
      </c>
      <c r="F383" s="325">
        <f t="shared" si="9"/>
        <v>6670</v>
      </c>
      <c r="G383" s="239" t="s">
        <v>56</v>
      </c>
      <c r="H383" s="31"/>
    </row>
    <row r="384" spans="1:9" s="118" customFormat="1" ht="13.5" customHeight="1" x14ac:dyDescent="0.3">
      <c r="A384" s="236">
        <v>375</v>
      </c>
      <c r="B384" s="304" t="s">
        <v>368</v>
      </c>
      <c r="C384" s="226" t="s">
        <v>64</v>
      </c>
      <c r="D384" s="227" t="s">
        <v>16</v>
      </c>
      <c r="E384" s="237">
        <v>3</v>
      </c>
      <c r="F384" s="325">
        <f t="shared" si="9"/>
        <v>4002</v>
      </c>
      <c r="G384" s="239" t="s">
        <v>56</v>
      </c>
      <c r="H384" s="31"/>
    </row>
    <row r="385" spans="1:9" s="118" customFormat="1" ht="15" customHeight="1" x14ac:dyDescent="0.3">
      <c r="A385" s="236">
        <v>376</v>
      </c>
      <c r="B385" s="218" t="s">
        <v>220</v>
      </c>
      <c r="C385" s="226" t="s">
        <v>64</v>
      </c>
      <c r="D385" s="227" t="s">
        <v>16</v>
      </c>
      <c r="E385" s="237">
        <v>1</v>
      </c>
      <c r="F385" s="325">
        <f t="shared" si="9"/>
        <v>1334</v>
      </c>
      <c r="G385" s="239" t="s">
        <v>57</v>
      </c>
      <c r="H385" s="31"/>
    </row>
    <row r="386" spans="1:9" s="118" customFormat="1" ht="15" customHeight="1" x14ac:dyDescent="0.3">
      <c r="A386" s="236">
        <v>377</v>
      </c>
      <c r="B386" s="218" t="s">
        <v>369</v>
      </c>
      <c r="C386" s="226" t="s">
        <v>64</v>
      </c>
      <c r="D386" s="227" t="s">
        <v>16</v>
      </c>
      <c r="E386" s="237">
        <v>1</v>
      </c>
      <c r="F386" s="325">
        <f t="shared" si="9"/>
        <v>1334</v>
      </c>
      <c r="G386" s="239" t="s">
        <v>81</v>
      </c>
      <c r="H386" s="31"/>
    </row>
    <row r="387" spans="1:9" s="118" customFormat="1" ht="15" customHeight="1" x14ac:dyDescent="0.3">
      <c r="A387" s="236">
        <v>378</v>
      </c>
      <c r="B387" s="218" t="s">
        <v>370</v>
      </c>
      <c r="C387" s="226" t="s">
        <v>64</v>
      </c>
      <c r="D387" s="227" t="s">
        <v>16</v>
      </c>
      <c r="E387" s="237">
        <v>1</v>
      </c>
      <c r="F387" s="325">
        <f t="shared" si="9"/>
        <v>1334</v>
      </c>
      <c r="G387" s="239" t="s">
        <v>81</v>
      </c>
      <c r="H387" s="31"/>
      <c r="I387" s="118">
        <v>10.98</v>
      </c>
    </row>
    <row r="388" spans="1:9" s="118" customFormat="1" ht="15" customHeight="1" x14ac:dyDescent="0.3">
      <c r="A388" s="236">
        <v>379</v>
      </c>
      <c r="B388" s="218" t="s">
        <v>371</v>
      </c>
      <c r="C388" s="226" t="s">
        <v>64</v>
      </c>
      <c r="D388" s="227" t="s">
        <v>16</v>
      </c>
      <c r="E388" s="237">
        <v>1</v>
      </c>
      <c r="F388" s="325">
        <f t="shared" si="9"/>
        <v>1334</v>
      </c>
      <c r="G388" s="239" t="s">
        <v>80</v>
      </c>
      <c r="H388" s="31"/>
    </row>
    <row r="389" spans="1:9" s="118" customFormat="1" ht="15" customHeight="1" x14ac:dyDescent="0.3">
      <c r="A389" s="236">
        <v>380</v>
      </c>
      <c r="B389" s="218" t="s">
        <v>668</v>
      </c>
      <c r="C389" s="226" t="s">
        <v>64</v>
      </c>
      <c r="D389" s="227" t="s">
        <v>16</v>
      </c>
      <c r="E389" s="237">
        <v>1</v>
      </c>
      <c r="F389" s="325">
        <f t="shared" si="9"/>
        <v>1334</v>
      </c>
      <c r="G389" s="239" t="s">
        <v>56</v>
      </c>
      <c r="H389" s="31"/>
    </row>
    <row r="390" spans="1:9" s="118" customFormat="1" ht="15" customHeight="1" x14ac:dyDescent="0.3">
      <c r="A390" s="236">
        <v>381</v>
      </c>
      <c r="B390" s="252" t="s">
        <v>777</v>
      </c>
      <c r="C390" s="226" t="s">
        <v>64</v>
      </c>
      <c r="D390" s="227" t="s">
        <v>16</v>
      </c>
      <c r="E390" s="237">
        <v>1</v>
      </c>
      <c r="F390" s="325">
        <f t="shared" si="9"/>
        <v>1334</v>
      </c>
      <c r="G390" s="239" t="s">
        <v>56</v>
      </c>
      <c r="H390" s="31"/>
    </row>
    <row r="391" spans="1:9" s="118" customFormat="1" ht="15" customHeight="1" x14ac:dyDescent="0.3">
      <c r="A391" s="236">
        <v>382</v>
      </c>
      <c r="B391" s="218" t="s">
        <v>360</v>
      </c>
      <c r="C391" s="226" t="s">
        <v>64</v>
      </c>
      <c r="D391" s="227" t="s">
        <v>16</v>
      </c>
      <c r="E391" s="227">
        <v>1</v>
      </c>
      <c r="F391" s="325">
        <f t="shared" si="9"/>
        <v>1334</v>
      </c>
      <c r="G391" s="239" t="s">
        <v>81</v>
      </c>
      <c r="H391" s="31"/>
    </row>
    <row r="392" spans="1:9" s="118" customFormat="1" ht="15" customHeight="1" x14ac:dyDescent="0.3">
      <c r="A392" s="236">
        <v>383</v>
      </c>
      <c r="B392" s="226" t="s">
        <v>778</v>
      </c>
      <c r="C392" s="226" t="s">
        <v>64</v>
      </c>
      <c r="D392" s="227" t="s">
        <v>16</v>
      </c>
      <c r="E392" s="237">
        <v>1</v>
      </c>
      <c r="F392" s="325">
        <f t="shared" si="9"/>
        <v>1334</v>
      </c>
      <c r="G392" s="239" t="s">
        <v>80</v>
      </c>
      <c r="H392" s="31"/>
    </row>
    <row r="393" spans="1:9" s="118" customFormat="1" ht="15" customHeight="1" x14ac:dyDescent="0.3">
      <c r="A393" s="236">
        <v>384</v>
      </c>
      <c r="B393" s="226" t="s">
        <v>779</v>
      </c>
      <c r="C393" s="226" t="s">
        <v>64</v>
      </c>
      <c r="D393" s="227" t="s">
        <v>16</v>
      </c>
      <c r="E393" s="237">
        <v>4</v>
      </c>
      <c r="F393" s="325">
        <f t="shared" si="9"/>
        <v>5336</v>
      </c>
      <c r="G393" s="239" t="s">
        <v>80</v>
      </c>
      <c r="H393" s="31"/>
    </row>
    <row r="394" spans="1:9" s="118" customFormat="1" ht="15" customHeight="1" x14ac:dyDescent="0.3">
      <c r="A394" s="236">
        <v>385</v>
      </c>
      <c r="B394" s="226" t="s">
        <v>780</v>
      </c>
      <c r="C394" s="226" t="s">
        <v>456</v>
      </c>
      <c r="D394" s="227" t="s">
        <v>16</v>
      </c>
      <c r="E394" s="237">
        <v>4</v>
      </c>
      <c r="F394" s="325">
        <f t="shared" si="9"/>
        <v>5336</v>
      </c>
      <c r="G394" s="239" t="s">
        <v>56</v>
      </c>
      <c r="H394" s="31"/>
    </row>
    <row r="395" spans="1:9" s="118" customFormat="1" ht="15" customHeight="1" x14ac:dyDescent="0.3">
      <c r="A395" s="236">
        <v>386</v>
      </c>
      <c r="B395" s="226" t="s">
        <v>781</v>
      </c>
      <c r="C395" s="226" t="s">
        <v>456</v>
      </c>
      <c r="D395" s="227" t="s">
        <v>16</v>
      </c>
      <c r="E395" s="237">
        <v>1</v>
      </c>
      <c r="F395" s="325">
        <f t="shared" si="9"/>
        <v>1334</v>
      </c>
      <c r="G395" s="239" t="s">
        <v>80</v>
      </c>
      <c r="H395" s="31"/>
    </row>
    <row r="396" spans="1:9" s="118" customFormat="1" ht="15" customHeight="1" x14ac:dyDescent="0.3">
      <c r="A396" s="236">
        <v>387</v>
      </c>
      <c r="B396" s="226" t="s">
        <v>457</v>
      </c>
      <c r="C396" s="226" t="s">
        <v>456</v>
      </c>
      <c r="D396" s="227" t="s">
        <v>15</v>
      </c>
      <c r="E396" s="237">
        <v>1</v>
      </c>
      <c r="F396" s="325">
        <f t="shared" si="9"/>
        <v>1334</v>
      </c>
      <c r="G396" s="239" t="s">
        <v>56</v>
      </c>
      <c r="H396" s="31"/>
    </row>
    <row r="397" spans="1:9" s="118" customFormat="1" ht="15" customHeight="1" x14ac:dyDescent="0.3">
      <c r="A397" s="236">
        <v>388</v>
      </c>
      <c r="B397" s="226" t="s">
        <v>782</v>
      </c>
      <c r="C397" s="226" t="s">
        <v>456</v>
      </c>
      <c r="D397" s="227" t="s">
        <v>15</v>
      </c>
      <c r="E397" s="237">
        <v>6</v>
      </c>
      <c r="F397" s="325">
        <f t="shared" si="9"/>
        <v>8004</v>
      </c>
      <c r="G397" s="239" t="s">
        <v>56</v>
      </c>
      <c r="H397" s="31"/>
    </row>
    <row r="398" spans="1:9" s="118" customFormat="1" ht="15" customHeight="1" x14ac:dyDescent="0.3">
      <c r="A398" s="236">
        <v>389</v>
      </c>
      <c r="B398" s="226" t="s">
        <v>783</v>
      </c>
      <c r="C398" s="226" t="s">
        <v>456</v>
      </c>
      <c r="D398" s="227" t="s">
        <v>15</v>
      </c>
      <c r="E398" s="237">
        <v>2</v>
      </c>
      <c r="F398" s="325">
        <f t="shared" si="9"/>
        <v>2668</v>
      </c>
      <c r="G398" s="239" t="s">
        <v>56</v>
      </c>
      <c r="H398" s="31"/>
    </row>
    <row r="399" spans="1:9" s="118" customFormat="1" ht="15" customHeight="1" x14ac:dyDescent="0.3">
      <c r="A399" s="236">
        <v>390</v>
      </c>
      <c r="B399" s="226" t="s">
        <v>784</v>
      </c>
      <c r="C399" s="226" t="s">
        <v>456</v>
      </c>
      <c r="D399" s="227" t="s">
        <v>15</v>
      </c>
      <c r="E399" s="237">
        <v>2</v>
      </c>
      <c r="F399" s="325">
        <f t="shared" si="9"/>
        <v>2668</v>
      </c>
      <c r="G399" s="239" t="s">
        <v>81</v>
      </c>
      <c r="H399" s="31"/>
    </row>
    <row r="400" spans="1:9" s="118" customFormat="1" ht="15" customHeight="1" x14ac:dyDescent="0.3">
      <c r="A400" s="236">
        <v>391</v>
      </c>
      <c r="B400" s="226" t="s">
        <v>785</v>
      </c>
      <c r="C400" s="226" t="s">
        <v>456</v>
      </c>
      <c r="D400" s="227" t="s">
        <v>15</v>
      </c>
      <c r="E400" s="237">
        <v>8</v>
      </c>
      <c r="F400" s="325">
        <f t="shared" si="9"/>
        <v>10672</v>
      </c>
      <c r="G400" s="239" t="s">
        <v>81</v>
      </c>
      <c r="H400" s="31"/>
    </row>
    <row r="401" spans="1:8" s="118" customFormat="1" ht="15" customHeight="1" x14ac:dyDescent="0.3">
      <c r="A401" s="236">
        <v>392</v>
      </c>
      <c r="B401" s="226" t="s">
        <v>786</v>
      </c>
      <c r="C401" s="226" t="s">
        <v>456</v>
      </c>
      <c r="D401" s="227" t="s">
        <v>15</v>
      </c>
      <c r="E401" s="237">
        <v>7</v>
      </c>
      <c r="F401" s="325">
        <f t="shared" si="9"/>
        <v>9338</v>
      </c>
      <c r="G401" s="239" t="s">
        <v>56</v>
      </c>
      <c r="H401" s="31"/>
    </row>
    <row r="402" spans="1:8" s="118" customFormat="1" ht="15" customHeight="1" x14ac:dyDescent="0.3">
      <c r="A402" s="236">
        <v>393</v>
      </c>
      <c r="B402" s="226" t="s">
        <v>787</v>
      </c>
      <c r="C402" s="226" t="s">
        <v>456</v>
      </c>
      <c r="D402" s="227" t="s">
        <v>15</v>
      </c>
      <c r="E402" s="237">
        <v>3</v>
      </c>
      <c r="F402" s="325">
        <f t="shared" si="9"/>
        <v>4002</v>
      </c>
      <c r="G402" s="239" t="s">
        <v>81</v>
      </c>
      <c r="H402" s="31"/>
    </row>
    <row r="403" spans="1:8" s="118" customFormat="1" ht="15" customHeight="1" x14ac:dyDescent="0.3">
      <c r="A403" s="236">
        <v>394</v>
      </c>
      <c r="B403" s="226" t="s">
        <v>788</v>
      </c>
      <c r="C403" s="226" t="s">
        <v>456</v>
      </c>
      <c r="D403" s="227" t="s">
        <v>15</v>
      </c>
      <c r="E403" s="237">
        <v>1</v>
      </c>
      <c r="F403" s="325">
        <f t="shared" si="9"/>
        <v>1334</v>
      </c>
      <c r="G403" s="239" t="s">
        <v>80</v>
      </c>
      <c r="H403" s="31"/>
    </row>
    <row r="404" spans="1:8" s="118" customFormat="1" ht="15" customHeight="1" x14ac:dyDescent="0.3">
      <c r="A404" s="236">
        <v>395</v>
      </c>
      <c r="B404" s="226" t="s">
        <v>789</v>
      </c>
      <c r="C404" s="226" t="s">
        <v>456</v>
      </c>
      <c r="D404" s="227" t="s">
        <v>15</v>
      </c>
      <c r="E404" s="237">
        <v>1</v>
      </c>
      <c r="F404" s="325">
        <f t="shared" si="9"/>
        <v>1334</v>
      </c>
      <c r="G404" s="239" t="s">
        <v>80</v>
      </c>
      <c r="H404" s="31"/>
    </row>
    <row r="405" spans="1:8" s="118" customFormat="1" ht="15" customHeight="1" x14ac:dyDescent="0.3">
      <c r="A405" s="236">
        <v>396</v>
      </c>
      <c r="B405" s="226" t="s">
        <v>790</v>
      </c>
      <c r="C405" s="226" t="s">
        <v>456</v>
      </c>
      <c r="D405" s="227" t="s">
        <v>15</v>
      </c>
      <c r="E405" s="237">
        <v>1</v>
      </c>
      <c r="F405" s="325">
        <f t="shared" si="9"/>
        <v>1334</v>
      </c>
      <c r="G405" s="239" t="s">
        <v>56</v>
      </c>
      <c r="H405" s="31"/>
    </row>
    <row r="406" spans="1:8" s="118" customFormat="1" ht="15" customHeight="1" x14ac:dyDescent="0.3">
      <c r="A406" s="236">
        <v>397</v>
      </c>
      <c r="B406" s="226" t="s">
        <v>791</v>
      </c>
      <c r="C406" s="226" t="s">
        <v>456</v>
      </c>
      <c r="D406" s="227" t="s">
        <v>15</v>
      </c>
      <c r="E406" s="237">
        <v>2</v>
      </c>
      <c r="F406" s="325">
        <f t="shared" si="9"/>
        <v>2668</v>
      </c>
      <c r="G406" s="239" t="s">
        <v>80</v>
      </c>
      <c r="H406" s="31"/>
    </row>
    <row r="407" spans="1:8" s="118" customFormat="1" ht="15" customHeight="1" x14ac:dyDescent="0.3">
      <c r="A407" s="236">
        <v>398</v>
      </c>
      <c r="B407" s="226" t="s">
        <v>792</v>
      </c>
      <c r="C407" s="226" t="s">
        <v>456</v>
      </c>
      <c r="D407" s="227" t="s">
        <v>15</v>
      </c>
      <c r="E407" s="237">
        <v>4</v>
      </c>
      <c r="F407" s="325">
        <f t="shared" si="9"/>
        <v>5336</v>
      </c>
      <c r="G407" s="239" t="s">
        <v>56</v>
      </c>
      <c r="H407" s="31"/>
    </row>
    <row r="408" spans="1:8" s="118" customFormat="1" ht="15" customHeight="1" x14ac:dyDescent="0.3">
      <c r="A408" s="236">
        <v>399</v>
      </c>
      <c r="B408" s="226" t="s">
        <v>793</v>
      </c>
      <c r="C408" s="226" t="s">
        <v>456</v>
      </c>
      <c r="D408" s="227" t="s">
        <v>15</v>
      </c>
      <c r="E408" s="237">
        <v>7</v>
      </c>
      <c r="F408" s="325">
        <f t="shared" si="9"/>
        <v>9338</v>
      </c>
      <c r="G408" s="239" t="s">
        <v>56</v>
      </c>
      <c r="H408" s="31"/>
    </row>
    <row r="409" spans="1:8" s="118" customFormat="1" ht="15" customHeight="1" x14ac:dyDescent="0.3">
      <c r="A409" s="236">
        <v>400</v>
      </c>
      <c r="B409" s="226" t="s">
        <v>794</v>
      </c>
      <c r="C409" s="226" t="s">
        <v>456</v>
      </c>
      <c r="D409" s="227" t="s">
        <v>15</v>
      </c>
      <c r="E409" s="237">
        <v>10</v>
      </c>
      <c r="F409" s="325">
        <f t="shared" si="9"/>
        <v>13340</v>
      </c>
      <c r="G409" s="239" t="s">
        <v>56</v>
      </c>
      <c r="H409" s="31"/>
    </row>
    <row r="410" spans="1:8" s="118" customFormat="1" ht="15" customHeight="1" x14ac:dyDescent="0.3">
      <c r="A410" s="236">
        <v>401</v>
      </c>
      <c r="B410" s="226" t="s">
        <v>795</v>
      </c>
      <c r="C410" s="226" t="s">
        <v>456</v>
      </c>
      <c r="D410" s="227" t="s">
        <v>15</v>
      </c>
      <c r="E410" s="237">
        <v>7</v>
      </c>
      <c r="F410" s="325">
        <f t="shared" si="9"/>
        <v>9338</v>
      </c>
      <c r="G410" s="239" t="s">
        <v>81</v>
      </c>
      <c r="H410" s="31"/>
    </row>
    <row r="411" spans="1:8" s="118" customFormat="1" ht="15" customHeight="1" x14ac:dyDescent="0.3">
      <c r="A411" s="236">
        <v>402</v>
      </c>
      <c r="B411" s="226" t="s">
        <v>796</v>
      </c>
      <c r="C411" s="226" t="s">
        <v>456</v>
      </c>
      <c r="D411" s="227" t="s">
        <v>15</v>
      </c>
      <c r="E411" s="237">
        <v>1</v>
      </c>
      <c r="F411" s="325">
        <f t="shared" si="9"/>
        <v>1334</v>
      </c>
      <c r="G411" s="239" t="s">
        <v>81</v>
      </c>
      <c r="H411" s="31"/>
    </row>
    <row r="412" spans="1:8" s="118" customFormat="1" ht="15" customHeight="1" x14ac:dyDescent="0.3">
      <c r="A412" s="236">
        <v>403</v>
      </c>
      <c r="B412" s="226" t="s">
        <v>797</v>
      </c>
      <c r="C412" s="226" t="s">
        <v>456</v>
      </c>
      <c r="D412" s="227" t="s">
        <v>15</v>
      </c>
      <c r="E412" s="237">
        <v>2</v>
      </c>
      <c r="F412" s="325">
        <f t="shared" si="9"/>
        <v>2668</v>
      </c>
      <c r="G412" s="239" t="s">
        <v>56</v>
      </c>
      <c r="H412" s="31"/>
    </row>
    <row r="413" spans="1:8" s="118" customFormat="1" ht="15" customHeight="1" x14ac:dyDescent="0.3">
      <c r="A413" s="236">
        <v>404</v>
      </c>
      <c r="B413" s="226" t="s">
        <v>798</v>
      </c>
      <c r="C413" s="226" t="s">
        <v>456</v>
      </c>
      <c r="D413" s="227" t="s">
        <v>15</v>
      </c>
      <c r="E413" s="237">
        <v>2</v>
      </c>
      <c r="F413" s="325">
        <f t="shared" si="9"/>
        <v>2668</v>
      </c>
      <c r="G413" s="239" t="s">
        <v>81</v>
      </c>
      <c r="H413" s="31"/>
    </row>
    <row r="414" spans="1:8" s="118" customFormat="1" ht="22.5" customHeight="1" x14ac:dyDescent="0.3">
      <c r="A414" s="236">
        <v>405</v>
      </c>
      <c r="B414" s="226" t="s">
        <v>799</v>
      </c>
      <c r="C414" s="226" t="s">
        <v>456</v>
      </c>
      <c r="D414" s="227" t="s">
        <v>15</v>
      </c>
      <c r="E414" s="237">
        <v>16</v>
      </c>
      <c r="F414" s="325">
        <f t="shared" si="9"/>
        <v>21344</v>
      </c>
      <c r="G414" s="239" t="s">
        <v>56</v>
      </c>
      <c r="H414" s="31"/>
    </row>
    <row r="415" spans="1:8" s="118" customFormat="1" ht="15" customHeight="1" x14ac:dyDescent="0.3">
      <c r="A415" s="236">
        <v>406</v>
      </c>
      <c r="B415" s="226" t="s">
        <v>800</v>
      </c>
      <c r="C415" s="226" t="s">
        <v>456</v>
      </c>
      <c r="D415" s="227" t="s">
        <v>15</v>
      </c>
      <c r="E415" s="237">
        <v>5</v>
      </c>
      <c r="F415" s="325">
        <v>6701</v>
      </c>
      <c r="G415" s="239" t="s">
        <v>56</v>
      </c>
      <c r="H415" s="31"/>
    </row>
    <row r="416" spans="1:8" x14ac:dyDescent="0.3">
      <c r="A416" s="236">
        <v>407</v>
      </c>
      <c r="B416" s="25" t="s">
        <v>13</v>
      </c>
      <c r="C416" s="19"/>
      <c r="D416" s="32"/>
      <c r="E416" s="36">
        <f>SUM(E363:E415)</f>
        <v>150</v>
      </c>
      <c r="F416" s="35">
        <f>SUM(F363:F415)</f>
        <v>200131</v>
      </c>
      <c r="G416" s="32"/>
      <c r="H416" s="31"/>
    </row>
    <row r="417" spans="1:9" ht="15" customHeight="1" x14ac:dyDescent="0.3">
      <c r="A417" s="236">
        <v>408</v>
      </c>
      <c r="B417" s="192" t="s">
        <v>40</v>
      </c>
      <c r="C417" s="193"/>
      <c r="D417" s="193"/>
      <c r="E417" s="193"/>
      <c r="F417" s="193"/>
      <c r="G417" s="193"/>
      <c r="H417" s="31"/>
    </row>
    <row r="418" spans="1:9" s="118" customFormat="1" ht="19.5" customHeight="1" x14ac:dyDescent="0.3">
      <c r="A418" s="236">
        <v>409</v>
      </c>
      <c r="B418" s="301" t="s">
        <v>212</v>
      </c>
      <c r="C418" s="142" t="s">
        <v>17</v>
      </c>
      <c r="D418" s="188" t="s">
        <v>11</v>
      </c>
      <c r="E418" s="188">
        <v>120</v>
      </c>
      <c r="F418" s="238">
        <f>177.4*E418</f>
        <v>21288</v>
      </c>
      <c r="G418" s="239" t="s">
        <v>80</v>
      </c>
      <c r="H418" s="31"/>
    </row>
    <row r="419" spans="1:9" s="118" customFormat="1" ht="15" customHeight="1" x14ac:dyDescent="0.3">
      <c r="A419" s="236">
        <v>410</v>
      </c>
      <c r="B419" s="219" t="s">
        <v>213</v>
      </c>
      <c r="C419" s="142" t="s">
        <v>17</v>
      </c>
      <c r="D419" s="188" t="s">
        <v>11</v>
      </c>
      <c r="E419" s="188">
        <v>120</v>
      </c>
      <c r="F419" s="238">
        <f t="shared" ref="F419:F430" si="10">177.4*E419</f>
        <v>21288</v>
      </c>
      <c r="G419" s="239" t="s">
        <v>56</v>
      </c>
      <c r="H419" s="31"/>
    </row>
    <row r="420" spans="1:9" s="118" customFormat="1" ht="15" customHeight="1" x14ac:dyDescent="0.3">
      <c r="A420" s="236">
        <v>411</v>
      </c>
      <c r="B420" s="219" t="s">
        <v>330</v>
      </c>
      <c r="C420" s="142" t="s">
        <v>17</v>
      </c>
      <c r="D420" s="188" t="s">
        <v>11</v>
      </c>
      <c r="E420" s="188">
        <v>140</v>
      </c>
      <c r="F420" s="238">
        <f t="shared" si="10"/>
        <v>24836</v>
      </c>
      <c r="G420" s="239" t="s">
        <v>80</v>
      </c>
      <c r="H420" s="31"/>
    </row>
    <row r="421" spans="1:9" s="118" customFormat="1" ht="15" customHeight="1" x14ac:dyDescent="0.3">
      <c r="A421" s="236">
        <v>412</v>
      </c>
      <c r="B421" s="219" t="s">
        <v>331</v>
      </c>
      <c r="C421" s="142" t="s">
        <v>17</v>
      </c>
      <c r="D421" s="188" t="s">
        <v>11</v>
      </c>
      <c r="E421" s="188">
        <v>148</v>
      </c>
      <c r="F421" s="238">
        <f t="shared" si="10"/>
        <v>26255.200000000001</v>
      </c>
      <c r="G421" s="239" t="s">
        <v>56</v>
      </c>
      <c r="H421" s="31"/>
    </row>
    <row r="422" spans="1:9" s="118" customFormat="1" ht="15" customHeight="1" x14ac:dyDescent="0.3">
      <c r="A422" s="236">
        <v>413</v>
      </c>
      <c r="B422" s="219" t="s">
        <v>401</v>
      </c>
      <c r="C422" s="142" t="s">
        <v>17</v>
      </c>
      <c r="D422" s="188" t="s">
        <v>11</v>
      </c>
      <c r="E422" s="239">
        <v>72</v>
      </c>
      <c r="F422" s="238">
        <f t="shared" si="10"/>
        <v>12772.800000000001</v>
      </c>
      <c r="G422" s="239" t="s">
        <v>80</v>
      </c>
      <c r="H422" s="31">
        <v>15043.57</v>
      </c>
      <c r="I422" s="118">
        <v>376.96</v>
      </c>
    </row>
    <row r="423" spans="1:9" s="118" customFormat="1" ht="15" customHeight="1" x14ac:dyDescent="0.3">
      <c r="A423" s="236">
        <v>414</v>
      </c>
      <c r="B423" s="219" t="s">
        <v>402</v>
      </c>
      <c r="C423" s="142" t="s">
        <v>17</v>
      </c>
      <c r="D423" s="188" t="s">
        <v>11</v>
      </c>
      <c r="E423" s="239">
        <v>75</v>
      </c>
      <c r="F423" s="238">
        <f t="shared" si="10"/>
        <v>13305</v>
      </c>
      <c r="G423" s="239" t="s">
        <v>56</v>
      </c>
      <c r="H423" s="31"/>
    </row>
    <row r="424" spans="1:9" s="118" customFormat="1" ht="15" customHeight="1" x14ac:dyDescent="0.3">
      <c r="A424" s="236">
        <v>415</v>
      </c>
      <c r="B424" s="305" t="s">
        <v>412</v>
      </c>
      <c r="C424" s="142" t="s">
        <v>17</v>
      </c>
      <c r="D424" s="188" t="s">
        <v>11</v>
      </c>
      <c r="E424" s="239">
        <v>80</v>
      </c>
      <c r="F424" s="238">
        <f t="shared" si="10"/>
        <v>14192</v>
      </c>
      <c r="G424" s="239" t="s">
        <v>80</v>
      </c>
      <c r="H424" s="31"/>
    </row>
    <row r="425" spans="1:9" s="118" customFormat="1" ht="15" customHeight="1" x14ac:dyDescent="0.3">
      <c r="A425" s="236">
        <v>416</v>
      </c>
      <c r="B425" s="305" t="s">
        <v>413</v>
      </c>
      <c r="C425" s="142" t="s">
        <v>17</v>
      </c>
      <c r="D425" s="188" t="s">
        <v>11</v>
      </c>
      <c r="E425" s="239">
        <v>80</v>
      </c>
      <c r="F425" s="238">
        <f t="shared" si="10"/>
        <v>14192</v>
      </c>
      <c r="G425" s="239" t="s">
        <v>56</v>
      </c>
      <c r="H425" s="31"/>
    </row>
    <row r="426" spans="1:9" s="118" customFormat="1" ht="15" customHeight="1" x14ac:dyDescent="0.3">
      <c r="A426" s="236">
        <v>417</v>
      </c>
      <c r="B426" s="305" t="s">
        <v>414</v>
      </c>
      <c r="C426" s="142" t="s">
        <v>17</v>
      </c>
      <c r="D426" s="188" t="s">
        <v>11</v>
      </c>
      <c r="E426" s="239">
        <v>65</v>
      </c>
      <c r="F426" s="238">
        <f t="shared" si="10"/>
        <v>11531</v>
      </c>
      <c r="G426" s="239" t="s">
        <v>80</v>
      </c>
      <c r="H426" s="31"/>
      <c r="I426" s="118">
        <v>1065</v>
      </c>
    </row>
    <row r="427" spans="1:9" s="118" customFormat="1" ht="17.25" customHeight="1" x14ac:dyDescent="0.3">
      <c r="A427" s="236">
        <v>418</v>
      </c>
      <c r="B427" s="229" t="s">
        <v>801</v>
      </c>
      <c r="C427" s="220" t="s">
        <v>17</v>
      </c>
      <c r="D427" s="215" t="s">
        <v>11</v>
      </c>
      <c r="E427" s="215">
        <v>120</v>
      </c>
      <c r="F427" s="238">
        <f t="shared" si="10"/>
        <v>21288</v>
      </c>
      <c r="G427" s="239" t="s">
        <v>56</v>
      </c>
      <c r="H427" s="31">
        <v>3741.94</v>
      </c>
    </row>
    <row r="428" spans="1:9" s="118" customFormat="1" ht="17.25" customHeight="1" x14ac:dyDescent="0.3">
      <c r="A428" s="236">
        <v>419</v>
      </c>
      <c r="B428" s="229" t="s">
        <v>802</v>
      </c>
      <c r="C428" s="220" t="s">
        <v>17</v>
      </c>
      <c r="D428" s="215" t="s">
        <v>11</v>
      </c>
      <c r="E428" s="215">
        <v>120</v>
      </c>
      <c r="F428" s="238">
        <f t="shared" si="10"/>
        <v>21288</v>
      </c>
      <c r="G428" s="239" t="s">
        <v>80</v>
      </c>
      <c r="H428" s="31"/>
    </row>
    <row r="429" spans="1:9" s="118" customFormat="1" x14ac:dyDescent="0.3">
      <c r="A429" s="236">
        <v>420</v>
      </c>
      <c r="B429" s="229" t="s">
        <v>803</v>
      </c>
      <c r="C429" s="220" t="s">
        <v>17</v>
      </c>
      <c r="D429" s="215" t="s">
        <v>11</v>
      </c>
      <c r="E429" s="215">
        <v>240</v>
      </c>
      <c r="F429" s="238">
        <f t="shared" si="10"/>
        <v>42576</v>
      </c>
      <c r="G429" s="239" t="s">
        <v>56</v>
      </c>
      <c r="H429" s="31"/>
      <c r="I429" s="118">
        <v>1655.15</v>
      </c>
    </row>
    <row r="430" spans="1:9" s="118" customFormat="1" x14ac:dyDescent="0.3">
      <c r="A430" s="236">
        <v>421</v>
      </c>
      <c r="B430" s="229" t="s">
        <v>804</v>
      </c>
      <c r="C430" s="220" t="s">
        <v>17</v>
      </c>
      <c r="D430" s="215" t="s">
        <v>11</v>
      </c>
      <c r="E430" s="215">
        <v>80</v>
      </c>
      <c r="F430" s="238">
        <f t="shared" si="10"/>
        <v>14192</v>
      </c>
      <c r="G430" s="239" t="s">
        <v>80</v>
      </c>
      <c r="H430" s="31"/>
    </row>
    <row r="431" spans="1:9" s="118" customFormat="1" x14ac:dyDescent="0.3">
      <c r="A431" s="236">
        <v>422</v>
      </c>
      <c r="B431" s="229" t="s">
        <v>805</v>
      </c>
      <c r="C431" s="220" t="s">
        <v>17</v>
      </c>
      <c r="D431" s="215" t="s">
        <v>11</v>
      </c>
      <c r="E431" s="215">
        <v>329</v>
      </c>
      <c r="F431" s="238">
        <v>58455</v>
      </c>
      <c r="G431" s="239" t="s">
        <v>56</v>
      </c>
      <c r="H431" s="31"/>
    </row>
    <row r="432" spans="1:9" x14ac:dyDescent="0.3">
      <c r="A432" s="236">
        <v>423</v>
      </c>
      <c r="B432" s="62" t="s">
        <v>13</v>
      </c>
      <c r="C432" s="37"/>
      <c r="D432" s="34"/>
      <c r="E432" s="64">
        <f>SUM(E418:E431)</f>
        <v>1789</v>
      </c>
      <c r="F432" s="36">
        <f>SUM(F418:F431)</f>
        <v>317459</v>
      </c>
      <c r="G432" s="34"/>
      <c r="H432" s="31"/>
    </row>
    <row r="433" spans="1:8" s="118" customFormat="1" x14ac:dyDescent="0.3">
      <c r="A433" s="236">
        <v>424</v>
      </c>
      <c r="B433" s="202"/>
      <c r="C433" s="37"/>
      <c r="D433" s="34"/>
      <c r="E433" s="64"/>
      <c r="F433" s="36"/>
      <c r="G433" s="34"/>
      <c r="H433" s="31"/>
    </row>
    <row r="434" spans="1:8" s="118" customFormat="1" x14ac:dyDescent="0.3">
      <c r="A434" s="236">
        <v>425</v>
      </c>
      <c r="B434" s="62" t="s">
        <v>129</v>
      </c>
      <c r="C434" s="37"/>
      <c r="D434" s="34"/>
      <c r="E434" s="64"/>
      <c r="F434" s="36"/>
      <c r="G434" s="34"/>
      <c r="H434" s="31"/>
    </row>
    <row r="435" spans="1:8" s="1" customFormat="1" ht="15" customHeight="1" x14ac:dyDescent="0.3">
      <c r="A435" s="236">
        <v>426</v>
      </c>
      <c r="B435" s="62" t="s">
        <v>41</v>
      </c>
      <c r="C435" s="19" t="s">
        <v>19</v>
      </c>
      <c r="D435" s="24"/>
      <c r="E435" s="35"/>
      <c r="F435" s="24"/>
      <c r="G435" s="24"/>
      <c r="H435" s="31"/>
    </row>
    <row r="436" spans="1:8" s="118" customFormat="1" ht="15" customHeight="1" x14ac:dyDescent="0.3">
      <c r="A436" s="236">
        <v>427</v>
      </c>
      <c r="B436" s="306" t="s">
        <v>188</v>
      </c>
      <c r="C436" s="131" t="s">
        <v>19</v>
      </c>
      <c r="D436" s="120" t="s">
        <v>16</v>
      </c>
      <c r="E436" s="120">
        <v>2</v>
      </c>
      <c r="F436" s="167">
        <f>1831*E436</f>
        <v>3662</v>
      </c>
      <c r="G436" s="166" t="s">
        <v>81</v>
      </c>
      <c r="H436" s="31"/>
    </row>
    <row r="437" spans="1:8" s="118" customFormat="1" ht="15" customHeight="1" x14ac:dyDescent="0.3">
      <c r="A437" s="236">
        <v>428</v>
      </c>
      <c r="B437" s="306" t="s">
        <v>189</v>
      </c>
      <c r="C437" s="131" t="s">
        <v>19</v>
      </c>
      <c r="D437" s="188" t="s">
        <v>16</v>
      </c>
      <c r="E437" s="167">
        <v>4</v>
      </c>
      <c r="F437" s="240">
        <f t="shared" ref="F437:F495" si="11">1831*E437</f>
        <v>7324</v>
      </c>
      <c r="G437" s="166" t="s">
        <v>81</v>
      </c>
      <c r="H437" s="31"/>
    </row>
    <row r="438" spans="1:8" s="118" customFormat="1" ht="15" customHeight="1" x14ac:dyDescent="0.3">
      <c r="A438" s="236">
        <v>429</v>
      </c>
      <c r="B438" s="306" t="s">
        <v>207</v>
      </c>
      <c r="C438" s="131" t="s">
        <v>19</v>
      </c>
      <c r="D438" s="188" t="s">
        <v>16</v>
      </c>
      <c r="E438" s="167">
        <v>1</v>
      </c>
      <c r="F438" s="240">
        <f t="shared" si="11"/>
        <v>1831</v>
      </c>
      <c r="G438" s="166" t="s">
        <v>81</v>
      </c>
      <c r="H438" s="31"/>
    </row>
    <row r="439" spans="1:8" s="118" customFormat="1" ht="15" customHeight="1" x14ac:dyDescent="0.3">
      <c r="A439" s="236">
        <v>430</v>
      </c>
      <c r="B439" s="219" t="s">
        <v>208</v>
      </c>
      <c r="C439" s="131" t="s">
        <v>65</v>
      </c>
      <c r="D439" s="188" t="s">
        <v>16</v>
      </c>
      <c r="E439" s="101">
        <v>1</v>
      </c>
      <c r="F439" s="240">
        <f t="shared" si="11"/>
        <v>1831</v>
      </c>
      <c r="G439" s="166" t="s">
        <v>81</v>
      </c>
      <c r="H439" s="31"/>
    </row>
    <row r="440" spans="1:8" s="118" customFormat="1" ht="15" customHeight="1" x14ac:dyDescent="0.3">
      <c r="A440" s="236">
        <v>431</v>
      </c>
      <c r="B440" s="212" t="s">
        <v>182</v>
      </c>
      <c r="C440" s="56" t="s">
        <v>19</v>
      </c>
      <c r="D440" s="188" t="s">
        <v>16</v>
      </c>
      <c r="E440" s="101">
        <v>3</v>
      </c>
      <c r="F440" s="240">
        <f t="shared" si="11"/>
        <v>5493</v>
      </c>
      <c r="G440" s="166" t="s">
        <v>81</v>
      </c>
      <c r="H440" s="31"/>
    </row>
    <row r="441" spans="1:8" s="118" customFormat="1" ht="15" customHeight="1" x14ac:dyDescent="0.3">
      <c r="A441" s="236">
        <v>432</v>
      </c>
      <c r="B441" s="219" t="s">
        <v>421</v>
      </c>
      <c r="C441" s="56" t="s">
        <v>152</v>
      </c>
      <c r="D441" s="188" t="s">
        <v>16</v>
      </c>
      <c r="E441" s="101">
        <v>1</v>
      </c>
      <c r="F441" s="240">
        <f t="shared" si="11"/>
        <v>1831</v>
      </c>
      <c r="G441" s="76" t="s">
        <v>81</v>
      </c>
      <c r="H441" s="31"/>
    </row>
    <row r="442" spans="1:8" s="118" customFormat="1" ht="15" customHeight="1" x14ac:dyDescent="0.3">
      <c r="A442" s="236">
        <v>433</v>
      </c>
      <c r="B442" s="219" t="s">
        <v>422</v>
      </c>
      <c r="C442" s="56" t="s">
        <v>152</v>
      </c>
      <c r="D442" s="188" t="s">
        <v>16</v>
      </c>
      <c r="E442" s="101">
        <v>1</v>
      </c>
      <c r="F442" s="240">
        <f t="shared" si="11"/>
        <v>1831</v>
      </c>
      <c r="G442" s="166" t="s">
        <v>81</v>
      </c>
      <c r="H442" s="31"/>
    </row>
    <row r="443" spans="1:8" s="118" customFormat="1" ht="15" customHeight="1" x14ac:dyDescent="0.3">
      <c r="A443" s="236">
        <v>434</v>
      </c>
      <c r="B443" s="219" t="s">
        <v>221</v>
      </c>
      <c r="C443" s="56" t="s">
        <v>152</v>
      </c>
      <c r="D443" s="188" t="s">
        <v>16</v>
      </c>
      <c r="E443" s="101">
        <v>1</v>
      </c>
      <c r="F443" s="240">
        <f t="shared" si="11"/>
        <v>1831</v>
      </c>
      <c r="G443" s="76" t="s">
        <v>81</v>
      </c>
      <c r="H443" s="31"/>
    </row>
    <row r="444" spans="1:8" s="118" customFormat="1" ht="15" customHeight="1" x14ac:dyDescent="0.3">
      <c r="A444" s="236">
        <v>435</v>
      </c>
      <c r="B444" s="219" t="s">
        <v>236</v>
      </c>
      <c r="C444" s="56" t="s">
        <v>152</v>
      </c>
      <c r="D444" s="188" t="s">
        <v>16</v>
      </c>
      <c r="E444" s="101">
        <v>1</v>
      </c>
      <c r="F444" s="240">
        <f t="shared" si="11"/>
        <v>1831</v>
      </c>
      <c r="G444" s="166" t="s">
        <v>81</v>
      </c>
      <c r="H444" s="31"/>
    </row>
    <row r="445" spans="1:8" s="118" customFormat="1" ht="15" customHeight="1" x14ac:dyDescent="0.3">
      <c r="A445" s="236">
        <v>436</v>
      </c>
      <c r="B445" s="219" t="s">
        <v>237</v>
      </c>
      <c r="C445" s="56" t="s">
        <v>152</v>
      </c>
      <c r="D445" s="188" t="s">
        <v>16</v>
      </c>
      <c r="E445" s="101">
        <v>1</v>
      </c>
      <c r="F445" s="240">
        <f t="shared" si="11"/>
        <v>1831</v>
      </c>
      <c r="G445" s="76" t="s">
        <v>81</v>
      </c>
      <c r="H445" s="31"/>
    </row>
    <row r="446" spans="1:8" s="118" customFormat="1" ht="15" customHeight="1" x14ac:dyDescent="0.3">
      <c r="A446" s="236">
        <v>437</v>
      </c>
      <c r="B446" s="219" t="s">
        <v>324</v>
      </c>
      <c r="C446" s="56" t="s">
        <v>152</v>
      </c>
      <c r="D446" s="188" t="s">
        <v>16</v>
      </c>
      <c r="E446" s="101">
        <v>1</v>
      </c>
      <c r="F446" s="240">
        <f t="shared" si="11"/>
        <v>1831</v>
      </c>
      <c r="G446" s="166" t="s">
        <v>81</v>
      </c>
      <c r="H446" s="31"/>
    </row>
    <row r="447" spans="1:8" s="118" customFormat="1" ht="15.75" customHeight="1" x14ac:dyDescent="0.3">
      <c r="A447" s="236">
        <v>438</v>
      </c>
      <c r="B447" s="219" t="s">
        <v>238</v>
      </c>
      <c r="C447" s="56" t="s">
        <v>152</v>
      </c>
      <c r="D447" s="188" t="s">
        <v>16</v>
      </c>
      <c r="E447" s="101">
        <v>1</v>
      </c>
      <c r="F447" s="240">
        <f t="shared" si="11"/>
        <v>1831</v>
      </c>
      <c r="G447" s="76" t="s">
        <v>81</v>
      </c>
      <c r="H447" s="31"/>
    </row>
    <row r="448" spans="1:8" s="118" customFormat="1" ht="13.5" customHeight="1" x14ac:dyDescent="0.3">
      <c r="A448" s="236">
        <v>439</v>
      </c>
      <c r="B448" s="307" t="s">
        <v>239</v>
      </c>
      <c r="C448" s="56" t="s">
        <v>152</v>
      </c>
      <c r="D448" s="188" t="s">
        <v>16</v>
      </c>
      <c r="E448" s="101">
        <v>1</v>
      </c>
      <c r="F448" s="240">
        <f t="shared" si="11"/>
        <v>1831</v>
      </c>
      <c r="G448" s="166" t="s">
        <v>81</v>
      </c>
      <c r="H448" s="31">
        <v>45572.93</v>
      </c>
    </row>
    <row r="449" spans="1:8" s="118" customFormat="1" ht="15" customHeight="1" x14ac:dyDescent="0.3">
      <c r="A449" s="236">
        <v>440</v>
      </c>
      <c r="B449" s="307" t="s">
        <v>240</v>
      </c>
      <c r="C449" s="56" t="s">
        <v>152</v>
      </c>
      <c r="D449" s="188" t="s">
        <v>16</v>
      </c>
      <c r="E449" s="101">
        <v>1</v>
      </c>
      <c r="F449" s="240">
        <f t="shared" si="11"/>
        <v>1831</v>
      </c>
      <c r="G449" s="76" t="s">
        <v>81</v>
      </c>
      <c r="H449" s="31"/>
    </row>
    <row r="450" spans="1:8" s="118" customFormat="1" ht="15" customHeight="1" x14ac:dyDescent="0.3">
      <c r="A450" s="236">
        <v>441</v>
      </c>
      <c r="B450" s="307" t="s">
        <v>241</v>
      </c>
      <c r="C450" s="56" t="s">
        <v>152</v>
      </c>
      <c r="D450" s="188" t="s">
        <v>16</v>
      </c>
      <c r="E450" s="101">
        <v>1</v>
      </c>
      <c r="F450" s="240">
        <f t="shared" si="11"/>
        <v>1831</v>
      </c>
      <c r="G450" s="166" t="s">
        <v>81</v>
      </c>
      <c r="H450" s="31"/>
    </row>
    <row r="451" spans="1:8" s="118" customFormat="1" ht="15" customHeight="1" x14ac:dyDescent="0.3">
      <c r="A451" s="236">
        <v>442</v>
      </c>
      <c r="B451" s="307" t="s">
        <v>242</v>
      </c>
      <c r="C451" s="56" t="s">
        <v>152</v>
      </c>
      <c r="D451" s="188" t="s">
        <v>16</v>
      </c>
      <c r="E451" s="101">
        <v>1</v>
      </c>
      <c r="F451" s="240">
        <f t="shared" si="11"/>
        <v>1831</v>
      </c>
      <c r="G451" s="76" t="s">
        <v>81</v>
      </c>
      <c r="H451" s="31"/>
    </row>
    <row r="452" spans="1:8" s="118" customFormat="1" ht="15" customHeight="1" x14ac:dyDescent="0.3">
      <c r="A452" s="236">
        <v>443</v>
      </c>
      <c r="B452" s="307" t="s">
        <v>243</v>
      </c>
      <c r="C452" s="56" t="s">
        <v>152</v>
      </c>
      <c r="D452" s="188" t="s">
        <v>16</v>
      </c>
      <c r="E452" s="188">
        <v>4</v>
      </c>
      <c r="F452" s="240">
        <f t="shared" si="11"/>
        <v>7324</v>
      </c>
      <c r="G452" s="166" t="s">
        <v>81</v>
      </c>
      <c r="H452" s="31"/>
    </row>
    <row r="453" spans="1:8" s="118" customFormat="1" ht="15" customHeight="1" x14ac:dyDescent="0.3">
      <c r="A453" s="236">
        <v>444</v>
      </c>
      <c r="B453" s="212" t="s">
        <v>325</v>
      </c>
      <c r="C453" s="56" t="s">
        <v>152</v>
      </c>
      <c r="D453" s="188" t="s">
        <v>16</v>
      </c>
      <c r="E453" s="188">
        <v>1</v>
      </c>
      <c r="F453" s="240">
        <f t="shared" si="11"/>
        <v>1831</v>
      </c>
      <c r="G453" s="166" t="s">
        <v>80</v>
      </c>
      <c r="H453" s="31"/>
    </row>
    <row r="454" spans="1:8" s="118" customFormat="1" ht="15" customHeight="1" x14ac:dyDescent="0.3">
      <c r="A454" s="236">
        <v>445</v>
      </c>
      <c r="B454" s="212" t="s">
        <v>317</v>
      </c>
      <c r="C454" s="56" t="s">
        <v>152</v>
      </c>
      <c r="D454" s="188" t="s">
        <v>16</v>
      </c>
      <c r="E454" s="188">
        <v>1</v>
      </c>
      <c r="F454" s="240">
        <f t="shared" si="11"/>
        <v>1831</v>
      </c>
      <c r="G454" s="166" t="s">
        <v>80</v>
      </c>
      <c r="H454" s="31"/>
    </row>
    <row r="455" spans="1:8" s="118" customFormat="1" ht="15" customHeight="1" x14ac:dyDescent="0.3">
      <c r="A455" s="236">
        <v>446</v>
      </c>
      <c r="B455" s="212" t="s">
        <v>326</v>
      </c>
      <c r="C455" s="56" t="s">
        <v>152</v>
      </c>
      <c r="D455" s="188" t="s">
        <v>16</v>
      </c>
      <c r="E455" s="188">
        <v>1</v>
      </c>
      <c r="F455" s="240">
        <f t="shared" si="11"/>
        <v>1831</v>
      </c>
      <c r="G455" s="166" t="s">
        <v>80</v>
      </c>
      <c r="H455" s="31"/>
    </row>
    <row r="456" spans="1:8" s="118" customFormat="1" ht="15" customHeight="1" x14ac:dyDescent="0.3">
      <c r="A456" s="236">
        <v>447</v>
      </c>
      <c r="B456" s="308" t="s">
        <v>341</v>
      </c>
      <c r="C456" s="57" t="s">
        <v>29</v>
      </c>
      <c r="D456" s="188" t="s">
        <v>16</v>
      </c>
      <c r="E456" s="188">
        <v>4</v>
      </c>
      <c r="F456" s="240">
        <f t="shared" si="11"/>
        <v>7324</v>
      </c>
      <c r="G456" s="166" t="s">
        <v>56</v>
      </c>
      <c r="H456" s="31"/>
    </row>
    <row r="457" spans="1:8" s="118" customFormat="1" ht="15" customHeight="1" x14ac:dyDescent="0.3">
      <c r="A457" s="236">
        <v>448</v>
      </c>
      <c r="B457" s="309" t="s">
        <v>342</v>
      </c>
      <c r="C457" s="57" t="s">
        <v>29</v>
      </c>
      <c r="D457" s="188" t="s">
        <v>16</v>
      </c>
      <c r="E457" s="188">
        <v>1</v>
      </c>
      <c r="F457" s="240">
        <f t="shared" si="11"/>
        <v>1831</v>
      </c>
      <c r="G457" s="166" t="s">
        <v>81</v>
      </c>
      <c r="H457" s="31"/>
    </row>
    <row r="458" spans="1:8" s="118" customFormat="1" ht="15" customHeight="1" x14ac:dyDescent="0.3">
      <c r="A458" s="236">
        <v>449</v>
      </c>
      <c r="B458" s="308" t="s">
        <v>343</v>
      </c>
      <c r="C458" s="57" t="s">
        <v>29</v>
      </c>
      <c r="D458" s="188" t="s">
        <v>16</v>
      </c>
      <c r="E458" s="188">
        <v>1</v>
      </c>
      <c r="F458" s="240">
        <f t="shared" si="11"/>
        <v>1831</v>
      </c>
      <c r="G458" s="76" t="s">
        <v>80</v>
      </c>
      <c r="H458" s="31"/>
    </row>
    <row r="459" spans="1:8" s="118" customFormat="1" ht="15" customHeight="1" x14ac:dyDescent="0.3">
      <c r="A459" s="236">
        <v>450</v>
      </c>
      <c r="B459" s="308" t="s">
        <v>344</v>
      </c>
      <c r="C459" s="57" t="s">
        <v>29</v>
      </c>
      <c r="D459" s="188" t="s">
        <v>16</v>
      </c>
      <c r="E459" s="188">
        <v>1</v>
      </c>
      <c r="F459" s="240">
        <f t="shared" si="11"/>
        <v>1831</v>
      </c>
      <c r="G459" s="166" t="s">
        <v>56</v>
      </c>
      <c r="H459" s="31"/>
    </row>
    <row r="460" spans="1:8" s="118" customFormat="1" ht="15" customHeight="1" x14ac:dyDescent="0.3">
      <c r="A460" s="236">
        <v>451</v>
      </c>
      <c r="B460" s="308" t="s">
        <v>345</v>
      </c>
      <c r="C460" s="57" t="s">
        <v>29</v>
      </c>
      <c r="D460" s="188" t="s">
        <v>16</v>
      </c>
      <c r="E460" s="188">
        <v>1</v>
      </c>
      <c r="F460" s="240">
        <f t="shared" si="11"/>
        <v>1831</v>
      </c>
      <c r="G460" s="166" t="s">
        <v>81</v>
      </c>
      <c r="H460" s="31"/>
    </row>
    <row r="461" spans="1:8" s="118" customFormat="1" ht="15" customHeight="1" x14ac:dyDescent="0.3">
      <c r="A461" s="236">
        <v>452</v>
      </c>
      <c r="B461" s="308" t="s">
        <v>340</v>
      </c>
      <c r="C461" s="57" t="s">
        <v>29</v>
      </c>
      <c r="D461" s="188" t="s">
        <v>16</v>
      </c>
      <c r="E461" s="188">
        <v>4</v>
      </c>
      <c r="F461" s="240">
        <f t="shared" si="11"/>
        <v>7324</v>
      </c>
      <c r="G461" s="166" t="s">
        <v>56</v>
      </c>
      <c r="H461" s="31"/>
    </row>
    <row r="462" spans="1:8" s="118" customFormat="1" ht="15" customHeight="1" x14ac:dyDescent="0.3">
      <c r="A462" s="236">
        <v>453</v>
      </c>
      <c r="B462" s="310" t="s">
        <v>372</v>
      </c>
      <c r="C462" s="57" t="s">
        <v>29</v>
      </c>
      <c r="D462" s="188" t="s">
        <v>16</v>
      </c>
      <c r="E462" s="188">
        <v>1</v>
      </c>
      <c r="F462" s="240">
        <f t="shared" si="11"/>
        <v>1831</v>
      </c>
      <c r="G462" s="166" t="s">
        <v>81</v>
      </c>
      <c r="H462" s="31"/>
    </row>
    <row r="463" spans="1:8" s="118" customFormat="1" ht="15" customHeight="1" x14ac:dyDescent="0.3">
      <c r="A463" s="236">
        <v>454</v>
      </c>
      <c r="B463" s="212" t="s">
        <v>386</v>
      </c>
      <c r="C463" s="57" t="s">
        <v>29</v>
      </c>
      <c r="D463" s="188" t="s">
        <v>16</v>
      </c>
      <c r="E463" s="188">
        <v>1</v>
      </c>
      <c r="F463" s="240">
        <f t="shared" si="11"/>
        <v>1831</v>
      </c>
      <c r="G463" s="166" t="s">
        <v>56</v>
      </c>
      <c r="H463" s="31"/>
    </row>
    <row r="464" spans="1:8" s="118" customFormat="1" ht="15" customHeight="1" x14ac:dyDescent="0.3">
      <c r="A464" s="236">
        <v>455</v>
      </c>
      <c r="B464" s="311" t="s">
        <v>806</v>
      </c>
      <c r="C464" s="226" t="s">
        <v>29</v>
      </c>
      <c r="D464" s="188" t="s">
        <v>16</v>
      </c>
      <c r="E464" s="175">
        <v>1</v>
      </c>
      <c r="F464" s="240">
        <f t="shared" si="11"/>
        <v>1831</v>
      </c>
      <c r="G464" s="166" t="s">
        <v>57</v>
      </c>
      <c r="H464" s="31"/>
    </row>
    <row r="465" spans="1:8" s="118" customFormat="1" ht="15" customHeight="1" x14ac:dyDescent="0.3">
      <c r="A465" s="236">
        <v>456</v>
      </c>
      <c r="B465" s="204" t="s">
        <v>807</v>
      </c>
      <c r="C465" s="226" t="s">
        <v>29</v>
      </c>
      <c r="D465" s="188" t="s">
        <v>16</v>
      </c>
      <c r="E465" s="175">
        <v>1</v>
      </c>
      <c r="F465" s="240">
        <f t="shared" si="11"/>
        <v>1831</v>
      </c>
      <c r="G465" s="239" t="s">
        <v>80</v>
      </c>
      <c r="H465" s="31"/>
    </row>
    <row r="466" spans="1:8" s="118" customFormat="1" ht="15" customHeight="1" x14ac:dyDescent="0.3">
      <c r="A466" s="236">
        <v>457</v>
      </c>
      <c r="B466" s="204" t="s">
        <v>808</v>
      </c>
      <c r="C466" s="226" t="s">
        <v>29</v>
      </c>
      <c r="D466" s="188" t="s">
        <v>16</v>
      </c>
      <c r="E466" s="175">
        <v>1</v>
      </c>
      <c r="F466" s="240">
        <f t="shared" si="11"/>
        <v>1831</v>
      </c>
      <c r="G466" s="239" t="s">
        <v>80</v>
      </c>
      <c r="H466" s="31"/>
    </row>
    <row r="467" spans="1:8" s="118" customFormat="1" ht="15" customHeight="1" x14ac:dyDescent="0.3">
      <c r="A467" s="236">
        <v>458</v>
      </c>
      <c r="B467" s="205" t="s">
        <v>809</v>
      </c>
      <c r="C467" s="226" t="s">
        <v>29</v>
      </c>
      <c r="D467" s="188" t="s">
        <v>16</v>
      </c>
      <c r="E467" s="175">
        <v>3</v>
      </c>
      <c r="F467" s="240">
        <f t="shared" si="11"/>
        <v>5493</v>
      </c>
      <c r="G467" s="239" t="s">
        <v>80</v>
      </c>
      <c r="H467" s="31"/>
    </row>
    <row r="468" spans="1:8" s="118" customFormat="1" ht="15" customHeight="1" x14ac:dyDescent="0.3">
      <c r="A468" s="236">
        <v>459</v>
      </c>
      <c r="B468" s="205" t="s">
        <v>810</v>
      </c>
      <c r="C468" s="226" t="s">
        <v>29</v>
      </c>
      <c r="D468" s="188" t="s">
        <v>16</v>
      </c>
      <c r="E468" s="188">
        <v>3</v>
      </c>
      <c r="F468" s="240">
        <f t="shared" si="11"/>
        <v>5493</v>
      </c>
      <c r="G468" s="239" t="s">
        <v>56</v>
      </c>
      <c r="H468" s="31"/>
    </row>
    <row r="469" spans="1:8" s="118" customFormat="1" ht="15" customHeight="1" x14ac:dyDescent="0.3">
      <c r="A469" s="236">
        <v>460</v>
      </c>
      <c r="B469" s="187" t="s">
        <v>811</v>
      </c>
      <c r="C469" s="226" t="s">
        <v>29</v>
      </c>
      <c r="D469" s="188" t="s">
        <v>16</v>
      </c>
      <c r="E469" s="265">
        <v>2</v>
      </c>
      <c r="F469" s="240">
        <f t="shared" si="11"/>
        <v>3662</v>
      </c>
      <c r="G469" s="239" t="s">
        <v>81</v>
      </c>
      <c r="H469" s="31"/>
    </row>
    <row r="470" spans="1:8" s="118" customFormat="1" ht="15" customHeight="1" x14ac:dyDescent="0.3">
      <c r="A470" s="236">
        <v>461</v>
      </c>
      <c r="B470" s="187" t="s">
        <v>812</v>
      </c>
      <c r="C470" s="226" t="s">
        <v>29</v>
      </c>
      <c r="D470" s="188" t="s">
        <v>16</v>
      </c>
      <c r="E470" s="265">
        <v>2</v>
      </c>
      <c r="F470" s="240">
        <f t="shared" si="11"/>
        <v>3662</v>
      </c>
      <c r="G470" s="76" t="s">
        <v>80</v>
      </c>
      <c r="H470" s="31"/>
    </row>
    <row r="471" spans="1:8" s="118" customFormat="1" ht="15" customHeight="1" x14ac:dyDescent="0.3">
      <c r="A471" s="236">
        <v>462</v>
      </c>
      <c r="B471" s="187" t="s">
        <v>813</v>
      </c>
      <c r="C471" s="226" t="s">
        <v>29</v>
      </c>
      <c r="D471" s="188" t="s">
        <v>16</v>
      </c>
      <c r="E471" s="265">
        <v>1</v>
      </c>
      <c r="F471" s="240">
        <f t="shared" si="11"/>
        <v>1831</v>
      </c>
      <c r="G471" s="239" t="s">
        <v>56</v>
      </c>
      <c r="H471" s="31"/>
    </row>
    <row r="472" spans="1:8" s="118" customFormat="1" ht="15" customHeight="1" x14ac:dyDescent="0.3">
      <c r="A472" s="236">
        <v>463</v>
      </c>
      <c r="B472" s="212" t="s">
        <v>814</v>
      </c>
      <c r="C472" s="226" t="s">
        <v>29</v>
      </c>
      <c r="D472" s="188" t="s">
        <v>16</v>
      </c>
      <c r="E472" s="215">
        <v>8</v>
      </c>
      <c r="F472" s="240">
        <f t="shared" si="11"/>
        <v>14648</v>
      </c>
      <c r="G472" s="239" t="s">
        <v>81</v>
      </c>
      <c r="H472" s="31"/>
    </row>
    <row r="473" spans="1:8" s="118" customFormat="1" ht="15" customHeight="1" x14ac:dyDescent="0.3">
      <c r="A473" s="236">
        <v>464</v>
      </c>
      <c r="B473" s="212" t="s">
        <v>815</v>
      </c>
      <c r="C473" s="226" t="s">
        <v>29</v>
      </c>
      <c r="D473" s="188" t="s">
        <v>16</v>
      </c>
      <c r="E473" s="215">
        <v>2</v>
      </c>
      <c r="F473" s="240">
        <f t="shared" si="11"/>
        <v>3662</v>
      </c>
      <c r="G473" s="239" t="s">
        <v>56</v>
      </c>
      <c r="H473" s="31"/>
    </row>
    <row r="474" spans="1:8" s="118" customFormat="1" ht="15" customHeight="1" x14ac:dyDescent="0.3">
      <c r="A474" s="236">
        <v>465</v>
      </c>
      <c r="B474" s="228" t="s">
        <v>816</v>
      </c>
      <c r="C474" s="226" t="s">
        <v>29</v>
      </c>
      <c r="D474" s="188" t="s">
        <v>16</v>
      </c>
      <c r="E474" s="215">
        <v>2</v>
      </c>
      <c r="F474" s="240">
        <f t="shared" si="11"/>
        <v>3662</v>
      </c>
      <c r="G474" s="239" t="s">
        <v>81</v>
      </c>
      <c r="H474" s="31"/>
    </row>
    <row r="475" spans="1:8" s="118" customFormat="1" ht="15" customHeight="1" x14ac:dyDescent="0.3">
      <c r="A475" s="236">
        <v>466</v>
      </c>
      <c r="B475" s="228" t="s">
        <v>817</v>
      </c>
      <c r="C475" s="226" t="s">
        <v>29</v>
      </c>
      <c r="D475" s="188" t="s">
        <v>16</v>
      </c>
      <c r="E475" s="215">
        <v>9</v>
      </c>
      <c r="F475" s="240">
        <f t="shared" si="11"/>
        <v>16479</v>
      </c>
      <c r="G475" s="239" t="s">
        <v>56</v>
      </c>
      <c r="H475" s="31"/>
    </row>
    <row r="476" spans="1:8" s="118" customFormat="1" ht="15" customHeight="1" x14ac:dyDescent="0.3">
      <c r="A476" s="236">
        <v>467</v>
      </c>
      <c r="B476" s="228" t="s">
        <v>767</v>
      </c>
      <c r="C476" s="218" t="s">
        <v>29</v>
      </c>
      <c r="D476" s="188" t="s">
        <v>16</v>
      </c>
      <c r="E476" s="215">
        <v>7</v>
      </c>
      <c r="F476" s="240">
        <f t="shared" si="11"/>
        <v>12817</v>
      </c>
      <c r="G476" s="239" t="s">
        <v>57</v>
      </c>
      <c r="H476" s="31"/>
    </row>
    <row r="477" spans="1:8" s="118" customFormat="1" ht="15" customHeight="1" x14ac:dyDescent="0.3">
      <c r="A477" s="236">
        <v>468</v>
      </c>
      <c r="B477" s="228" t="s">
        <v>818</v>
      </c>
      <c r="C477" s="218" t="s">
        <v>29</v>
      </c>
      <c r="D477" s="188" t="s">
        <v>16</v>
      </c>
      <c r="E477" s="215">
        <v>8</v>
      </c>
      <c r="F477" s="240">
        <f t="shared" si="11"/>
        <v>14648</v>
      </c>
      <c r="G477" s="239" t="s">
        <v>80</v>
      </c>
      <c r="H477" s="31"/>
    </row>
    <row r="478" spans="1:8" s="118" customFormat="1" ht="15" customHeight="1" x14ac:dyDescent="0.3">
      <c r="A478" s="236">
        <v>469</v>
      </c>
      <c r="B478" s="228" t="s">
        <v>819</v>
      </c>
      <c r="C478" s="218" t="s">
        <v>29</v>
      </c>
      <c r="D478" s="188" t="s">
        <v>16</v>
      </c>
      <c r="E478" s="215">
        <v>3</v>
      </c>
      <c r="F478" s="240">
        <f t="shared" si="11"/>
        <v>5493</v>
      </c>
      <c r="G478" s="239" t="s">
        <v>80</v>
      </c>
      <c r="H478" s="31"/>
    </row>
    <row r="479" spans="1:8" s="222" customFormat="1" ht="15" customHeight="1" x14ac:dyDescent="0.3">
      <c r="A479" s="236">
        <v>470</v>
      </c>
      <c r="B479" s="228" t="s">
        <v>820</v>
      </c>
      <c r="C479" s="218" t="s">
        <v>29</v>
      </c>
      <c r="D479" s="188" t="s">
        <v>16</v>
      </c>
      <c r="E479" s="215">
        <v>6</v>
      </c>
      <c r="F479" s="240">
        <f t="shared" si="11"/>
        <v>10986</v>
      </c>
      <c r="G479" s="239" t="s">
        <v>80</v>
      </c>
      <c r="H479" s="225"/>
    </row>
    <row r="480" spans="1:8" s="222" customFormat="1" ht="15" customHeight="1" x14ac:dyDescent="0.3">
      <c r="A480" s="236">
        <v>471</v>
      </c>
      <c r="B480" s="228" t="s">
        <v>821</v>
      </c>
      <c r="C480" s="218" t="s">
        <v>29</v>
      </c>
      <c r="D480" s="188" t="s">
        <v>16</v>
      </c>
      <c r="E480" s="215">
        <v>3</v>
      </c>
      <c r="F480" s="240">
        <f t="shared" si="11"/>
        <v>5493</v>
      </c>
      <c r="G480" s="239" t="s">
        <v>56</v>
      </c>
      <c r="H480" s="225"/>
    </row>
    <row r="481" spans="1:8" s="222" customFormat="1" ht="15" customHeight="1" x14ac:dyDescent="0.3">
      <c r="A481" s="236">
        <v>472</v>
      </c>
      <c r="B481" s="228" t="s">
        <v>822</v>
      </c>
      <c r="C481" s="218" t="s">
        <v>29</v>
      </c>
      <c r="D481" s="188" t="s">
        <v>16</v>
      </c>
      <c r="E481" s="215">
        <v>12</v>
      </c>
      <c r="F481" s="240">
        <f t="shared" si="11"/>
        <v>21972</v>
      </c>
      <c r="G481" s="239" t="s">
        <v>81</v>
      </c>
      <c r="H481" s="225"/>
    </row>
    <row r="482" spans="1:8" s="222" customFormat="1" ht="15" customHeight="1" x14ac:dyDescent="0.3">
      <c r="A482" s="236">
        <v>473</v>
      </c>
      <c r="B482" s="228" t="s">
        <v>823</v>
      </c>
      <c r="C482" s="218" t="s">
        <v>29</v>
      </c>
      <c r="D482" s="188" t="s">
        <v>16</v>
      </c>
      <c r="E482" s="215">
        <v>7</v>
      </c>
      <c r="F482" s="240">
        <f t="shared" si="11"/>
        <v>12817</v>
      </c>
      <c r="G482" s="76" t="s">
        <v>80</v>
      </c>
      <c r="H482" s="225"/>
    </row>
    <row r="483" spans="1:8" s="222" customFormat="1" ht="15" customHeight="1" x14ac:dyDescent="0.3">
      <c r="A483" s="236">
        <v>474</v>
      </c>
      <c r="B483" s="228" t="s">
        <v>824</v>
      </c>
      <c r="C483" s="218" t="s">
        <v>29</v>
      </c>
      <c r="D483" s="188" t="s">
        <v>16</v>
      </c>
      <c r="E483" s="215">
        <v>2</v>
      </c>
      <c r="F483" s="240">
        <f t="shared" si="11"/>
        <v>3662</v>
      </c>
      <c r="G483" s="239" t="s">
        <v>56</v>
      </c>
      <c r="H483" s="225"/>
    </row>
    <row r="484" spans="1:8" s="222" customFormat="1" ht="15" customHeight="1" x14ac:dyDescent="0.3">
      <c r="A484" s="236">
        <v>475</v>
      </c>
      <c r="B484" s="228" t="s">
        <v>825</v>
      </c>
      <c r="C484" s="218" t="s">
        <v>29</v>
      </c>
      <c r="D484" s="188" t="s">
        <v>16</v>
      </c>
      <c r="E484" s="215">
        <v>2</v>
      </c>
      <c r="F484" s="240">
        <f t="shared" si="11"/>
        <v>3662</v>
      </c>
      <c r="G484" s="239" t="s">
        <v>81</v>
      </c>
      <c r="H484" s="225"/>
    </row>
    <row r="485" spans="1:8" s="222" customFormat="1" ht="15" customHeight="1" x14ac:dyDescent="0.3">
      <c r="A485" s="236">
        <v>476</v>
      </c>
      <c r="B485" s="228" t="s">
        <v>826</v>
      </c>
      <c r="C485" s="218" t="s">
        <v>29</v>
      </c>
      <c r="D485" s="188" t="s">
        <v>16</v>
      </c>
      <c r="E485" s="215">
        <v>9</v>
      </c>
      <c r="F485" s="240">
        <f t="shared" si="11"/>
        <v>16479</v>
      </c>
      <c r="G485" s="239" t="s">
        <v>56</v>
      </c>
      <c r="H485" s="225"/>
    </row>
    <row r="486" spans="1:8" s="222" customFormat="1" ht="15" customHeight="1" x14ac:dyDescent="0.3">
      <c r="A486" s="236">
        <v>477</v>
      </c>
      <c r="B486" s="228" t="s">
        <v>827</v>
      </c>
      <c r="C486" s="218" t="s">
        <v>29</v>
      </c>
      <c r="D486" s="188" t="s">
        <v>16</v>
      </c>
      <c r="E486" s="215">
        <v>9</v>
      </c>
      <c r="F486" s="240">
        <f t="shared" si="11"/>
        <v>16479</v>
      </c>
      <c r="G486" s="239" t="s">
        <v>81</v>
      </c>
      <c r="H486" s="225"/>
    </row>
    <row r="487" spans="1:8" s="222" customFormat="1" ht="15" customHeight="1" x14ac:dyDescent="0.3">
      <c r="A487" s="236">
        <v>478</v>
      </c>
      <c r="B487" s="228" t="s">
        <v>828</v>
      </c>
      <c r="C487" s="218" t="s">
        <v>29</v>
      </c>
      <c r="D487" s="188" t="s">
        <v>16</v>
      </c>
      <c r="E487" s="215">
        <v>2</v>
      </c>
      <c r="F487" s="240">
        <f t="shared" si="11"/>
        <v>3662</v>
      </c>
      <c r="G487" s="239" t="s">
        <v>56</v>
      </c>
      <c r="H487" s="225"/>
    </row>
    <row r="488" spans="1:8" s="222" customFormat="1" ht="15" customHeight="1" x14ac:dyDescent="0.3">
      <c r="A488" s="236">
        <v>479</v>
      </c>
      <c r="B488" s="228" t="s">
        <v>829</v>
      </c>
      <c r="C488" s="218" t="s">
        <v>29</v>
      </c>
      <c r="D488" s="188" t="s">
        <v>16</v>
      </c>
      <c r="E488" s="215">
        <v>10</v>
      </c>
      <c r="F488" s="240">
        <f t="shared" si="11"/>
        <v>18310</v>
      </c>
      <c r="G488" s="239" t="s">
        <v>57</v>
      </c>
      <c r="H488" s="225"/>
    </row>
    <row r="489" spans="1:8" s="222" customFormat="1" ht="15" customHeight="1" x14ac:dyDescent="0.3">
      <c r="A489" s="236">
        <v>480</v>
      </c>
      <c r="B489" s="228" t="s">
        <v>830</v>
      </c>
      <c r="C489" s="218" t="s">
        <v>29</v>
      </c>
      <c r="D489" s="188" t="s">
        <v>16</v>
      </c>
      <c r="E489" s="215">
        <v>6</v>
      </c>
      <c r="F489" s="240">
        <f t="shared" si="11"/>
        <v>10986</v>
      </c>
      <c r="G489" s="239" t="s">
        <v>80</v>
      </c>
      <c r="H489" s="225"/>
    </row>
    <row r="490" spans="1:8" s="222" customFormat="1" ht="15" customHeight="1" x14ac:dyDescent="0.3">
      <c r="A490" s="236">
        <v>481</v>
      </c>
      <c r="B490" s="228" t="s">
        <v>831</v>
      </c>
      <c r="C490" s="218" t="s">
        <v>29</v>
      </c>
      <c r="D490" s="188" t="s">
        <v>16</v>
      </c>
      <c r="E490" s="215">
        <v>1</v>
      </c>
      <c r="F490" s="240">
        <f t="shared" si="11"/>
        <v>1831</v>
      </c>
      <c r="G490" s="239" t="s">
        <v>80</v>
      </c>
      <c r="H490" s="225"/>
    </row>
    <row r="491" spans="1:8" s="222" customFormat="1" ht="15" customHeight="1" x14ac:dyDescent="0.3">
      <c r="A491" s="236">
        <v>482</v>
      </c>
      <c r="B491" s="228" t="s">
        <v>832</v>
      </c>
      <c r="C491" s="218" t="s">
        <v>29</v>
      </c>
      <c r="D491" s="188" t="s">
        <v>16</v>
      </c>
      <c r="E491" s="215">
        <v>1</v>
      </c>
      <c r="F491" s="240">
        <f t="shared" si="11"/>
        <v>1831</v>
      </c>
      <c r="G491" s="239" t="s">
        <v>80</v>
      </c>
      <c r="H491" s="225"/>
    </row>
    <row r="492" spans="1:8" s="222" customFormat="1" ht="15" customHeight="1" x14ac:dyDescent="0.3">
      <c r="A492" s="236">
        <v>483</v>
      </c>
      <c r="B492" s="228" t="s">
        <v>833</v>
      </c>
      <c r="C492" s="218" t="s">
        <v>29</v>
      </c>
      <c r="D492" s="188" t="s">
        <v>16</v>
      </c>
      <c r="E492" s="215">
        <v>9</v>
      </c>
      <c r="F492" s="240">
        <f t="shared" si="11"/>
        <v>16479</v>
      </c>
      <c r="G492" s="239" t="s">
        <v>56</v>
      </c>
      <c r="H492" s="225"/>
    </row>
    <row r="493" spans="1:8" s="222" customFormat="1" ht="15" customHeight="1" x14ac:dyDescent="0.3">
      <c r="A493" s="236">
        <v>484</v>
      </c>
      <c r="B493" s="226" t="s">
        <v>834</v>
      </c>
      <c r="C493" s="226" t="s">
        <v>65</v>
      </c>
      <c r="D493" s="188" t="s">
        <v>16</v>
      </c>
      <c r="E493" s="227">
        <v>4</v>
      </c>
      <c r="F493" s="240">
        <f t="shared" si="11"/>
        <v>7324</v>
      </c>
      <c r="G493" s="239" t="s">
        <v>81</v>
      </c>
      <c r="H493" s="225"/>
    </row>
    <row r="494" spans="1:8" s="222" customFormat="1" ht="15" customHeight="1" x14ac:dyDescent="0.3">
      <c r="A494" s="236">
        <v>485</v>
      </c>
      <c r="B494" s="226" t="s">
        <v>835</v>
      </c>
      <c r="C494" s="226" t="s">
        <v>65</v>
      </c>
      <c r="D494" s="188" t="s">
        <v>16</v>
      </c>
      <c r="E494" s="227">
        <v>2</v>
      </c>
      <c r="F494" s="240">
        <f t="shared" si="11"/>
        <v>3662</v>
      </c>
      <c r="G494" s="76" t="s">
        <v>80</v>
      </c>
      <c r="H494" s="225"/>
    </row>
    <row r="495" spans="1:8" s="222" customFormat="1" ht="15" customHeight="1" x14ac:dyDescent="0.3">
      <c r="A495" s="236">
        <v>486</v>
      </c>
      <c r="B495" s="226" t="s">
        <v>836</v>
      </c>
      <c r="C495" s="226" t="s">
        <v>65</v>
      </c>
      <c r="D495" s="188" t="s">
        <v>16</v>
      </c>
      <c r="E495" s="227">
        <v>1</v>
      </c>
      <c r="F495" s="240">
        <f t="shared" si="11"/>
        <v>1831</v>
      </c>
      <c r="G495" s="239" t="s">
        <v>56</v>
      </c>
      <c r="H495" s="225"/>
    </row>
    <row r="496" spans="1:8" s="118" customFormat="1" ht="15" customHeight="1" x14ac:dyDescent="0.3">
      <c r="A496" s="236">
        <v>487</v>
      </c>
      <c r="B496" s="226" t="s">
        <v>837</v>
      </c>
      <c r="C496" s="226" t="s">
        <v>65</v>
      </c>
      <c r="D496" s="188" t="s">
        <v>16</v>
      </c>
      <c r="E496" s="227">
        <v>6</v>
      </c>
      <c r="F496" s="240">
        <v>11040</v>
      </c>
      <c r="G496" s="239" t="s">
        <v>81</v>
      </c>
      <c r="H496" s="31"/>
    </row>
    <row r="497" spans="1:8" s="1" customFormat="1" ht="15" customHeight="1" x14ac:dyDescent="0.3">
      <c r="A497" s="236">
        <v>488</v>
      </c>
      <c r="B497" s="20" t="s">
        <v>13</v>
      </c>
      <c r="C497" s="2"/>
      <c r="D497" s="2"/>
      <c r="E497" s="35">
        <f>SUM(E436:E496)</f>
        <v>188</v>
      </c>
      <c r="F497" s="41">
        <f>SUM(F436:F496)</f>
        <v>344282</v>
      </c>
      <c r="G497" s="239"/>
      <c r="H497" s="31"/>
    </row>
    <row r="498" spans="1:8" x14ac:dyDescent="0.3">
      <c r="A498" s="236">
        <v>489</v>
      </c>
      <c r="B498" s="62" t="s">
        <v>42</v>
      </c>
      <c r="C498" s="39" t="s">
        <v>18</v>
      </c>
      <c r="D498" s="34"/>
      <c r="E498" s="87"/>
      <c r="F498" s="34"/>
      <c r="G498" s="239"/>
      <c r="H498" s="31"/>
    </row>
    <row r="499" spans="1:8" s="118" customFormat="1" x14ac:dyDescent="0.3">
      <c r="A499" s="236">
        <v>490</v>
      </c>
      <c r="B499" s="252" t="s">
        <v>327</v>
      </c>
      <c r="C499" s="115" t="s">
        <v>66</v>
      </c>
      <c r="D499" s="168" t="s">
        <v>138</v>
      </c>
      <c r="E499" s="227">
        <v>50</v>
      </c>
      <c r="F499" s="169">
        <f>117*E499</f>
        <v>5850</v>
      </c>
      <c r="G499" s="164" t="s">
        <v>56</v>
      </c>
      <c r="H499" s="31"/>
    </row>
    <row r="500" spans="1:8" s="118" customFormat="1" x14ac:dyDescent="0.3">
      <c r="A500" s="236">
        <v>491</v>
      </c>
      <c r="B500" s="252" t="s">
        <v>328</v>
      </c>
      <c r="C500" s="115" t="s">
        <v>66</v>
      </c>
      <c r="D500" s="168" t="s">
        <v>138</v>
      </c>
      <c r="E500" s="227">
        <v>50</v>
      </c>
      <c r="F500" s="169">
        <f t="shared" ref="F500:F551" si="12">117*E500</f>
        <v>5850</v>
      </c>
      <c r="G500" s="164" t="s">
        <v>57</v>
      </c>
      <c r="H500" s="31"/>
    </row>
    <row r="501" spans="1:8" s="118" customFormat="1" x14ac:dyDescent="0.3">
      <c r="A501" s="236">
        <v>492</v>
      </c>
      <c r="B501" s="252" t="s">
        <v>329</v>
      </c>
      <c r="C501" s="115" t="s">
        <v>66</v>
      </c>
      <c r="D501" s="168" t="s">
        <v>138</v>
      </c>
      <c r="E501" s="227">
        <v>70</v>
      </c>
      <c r="F501" s="169">
        <f t="shared" si="12"/>
        <v>8190</v>
      </c>
      <c r="G501" s="164" t="s">
        <v>56</v>
      </c>
      <c r="H501" s="31"/>
    </row>
    <row r="502" spans="1:8" s="118" customFormat="1" x14ac:dyDescent="0.3">
      <c r="A502" s="236">
        <v>493</v>
      </c>
      <c r="B502" s="218" t="s">
        <v>373</v>
      </c>
      <c r="C502" s="115" t="s">
        <v>66</v>
      </c>
      <c r="D502" s="168" t="s">
        <v>138</v>
      </c>
      <c r="E502" s="227">
        <v>20</v>
      </c>
      <c r="F502" s="169">
        <f t="shared" si="12"/>
        <v>2340</v>
      </c>
      <c r="G502" s="164" t="s">
        <v>80</v>
      </c>
      <c r="H502" s="31"/>
    </row>
    <row r="503" spans="1:8" s="118" customFormat="1" x14ac:dyDescent="0.3">
      <c r="A503" s="236">
        <v>494</v>
      </c>
      <c r="B503" s="218" t="s">
        <v>374</v>
      </c>
      <c r="C503" s="115" t="s">
        <v>66</v>
      </c>
      <c r="D503" s="168" t="s">
        <v>138</v>
      </c>
      <c r="E503" s="227">
        <v>10</v>
      </c>
      <c r="F503" s="169">
        <f t="shared" si="12"/>
        <v>1170</v>
      </c>
      <c r="G503" s="164" t="s">
        <v>80</v>
      </c>
      <c r="H503" s="31"/>
    </row>
    <row r="504" spans="1:8" s="118" customFormat="1" x14ac:dyDescent="0.3">
      <c r="A504" s="236">
        <v>495</v>
      </c>
      <c r="B504" s="289" t="s">
        <v>375</v>
      </c>
      <c r="C504" s="115" t="s">
        <v>66</v>
      </c>
      <c r="D504" s="188" t="s">
        <v>9</v>
      </c>
      <c r="E504" s="188">
        <v>30</v>
      </c>
      <c r="F504" s="169">
        <f t="shared" si="12"/>
        <v>3510</v>
      </c>
      <c r="G504" s="164" t="s">
        <v>80</v>
      </c>
      <c r="H504" s="31"/>
    </row>
    <row r="505" spans="1:8" s="118" customFormat="1" x14ac:dyDescent="0.3">
      <c r="A505" s="236">
        <v>496</v>
      </c>
      <c r="B505" s="289" t="s">
        <v>380</v>
      </c>
      <c r="C505" s="115" t="s">
        <v>66</v>
      </c>
      <c r="D505" s="188" t="s">
        <v>9</v>
      </c>
      <c r="E505" s="188">
        <v>30</v>
      </c>
      <c r="F505" s="169">
        <f t="shared" si="12"/>
        <v>3510</v>
      </c>
      <c r="G505" s="164" t="s">
        <v>56</v>
      </c>
      <c r="H505" s="31"/>
    </row>
    <row r="506" spans="1:8" s="118" customFormat="1" x14ac:dyDescent="0.3">
      <c r="A506" s="236">
        <v>497</v>
      </c>
      <c r="B506" s="252" t="s">
        <v>838</v>
      </c>
      <c r="C506" s="115" t="s">
        <v>66</v>
      </c>
      <c r="D506" s="188" t="s">
        <v>9</v>
      </c>
      <c r="E506" s="188">
        <v>70</v>
      </c>
      <c r="F506" s="169">
        <f t="shared" si="12"/>
        <v>8190</v>
      </c>
      <c r="G506" s="164" t="s">
        <v>80</v>
      </c>
      <c r="H506" s="31"/>
    </row>
    <row r="507" spans="1:8" s="118" customFormat="1" x14ac:dyDescent="0.3">
      <c r="A507" s="236">
        <v>498</v>
      </c>
      <c r="B507" s="252" t="s">
        <v>839</v>
      </c>
      <c r="C507" s="115" t="s">
        <v>66</v>
      </c>
      <c r="D507" s="168" t="s">
        <v>138</v>
      </c>
      <c r="E507" s="227">
        <v>30</v>
      </c>
      <c r="F507" s="169">
        <f t="shared" si="12"/>
        <v>3510</v>
      </c>
      <c r="G507" s="164" t="s">
        <v>80</v>
      </c>
      <c r="H507" s="31"/>
    </row>
    <row r="508" spans="1:8" s="118" customFormat="1" x14ac:dyDescent="0.3">
      <c r="A508" s="236">
        <v>499</v>
      </c>
      <c r="B508" s="226" t="s">
        <v>840</v>
      </c>
      <c r="C508" s="115" t="s">
        <v>66</v>
      </c>
      <c r="D508" s="168" t="s">
        <v>138</v>
      </c>
      <c r="E508" s="227">
        <v>20</v>
      </c>
      <c r="F508" s="169">
        <f t="shared" si="12"/>
        <v>2340</v>
      </c>
      <c r="G508" s="164" t="s">
        <v>80</v>
      </c>
      <c r="H508" s="31"/>
    </row>
    <row r="509" spans="1:8" s="118" customFormat="1" x14ac:dyDescent="0.3">
      <c r="A509" s="236">
        <v>500</v>
      </c>
      <c r="B509" s="226" t="s">
        <v>841</v>
      </c>
      <c r="C509" s="115" t="s">
        <v>66</v>
      </c>
      <c r="D509" s="188" t="s">
        <v>9</v>
      </c>
      <c r="E509" s="188">
        <v>20</v>
      </c>
      <c r="F509" s="169">
        <f t="shared" si="12"/>
        <v>2340</v>
      </c>
      <c r="G509" s="164" t="s">
        <v>56</v>
      </c>
      <c r="H509" s="31"/>
    </row>
    <row r="510" spans="1:8" s="118" customFormat="1" x14ac:dyDescent="0.3">
      <c r="A510" s="236">
        <v>501</v>
      </c>
      <c r="B510" s="131" t="s">
        <v>842</v>
      </c>
      <c r="C510" s="115" t="s">
        <v>66</v>
      </c>
      <c r="D510" s="188" t="s">
        <v>9</v>
      </c>
      <c r="E510" s="188">
        <v>30</v>
      </c>
      <c r="F510" s="169">
        <f t="shared" si="12"/>
        <v>3510</v>
      </c>
      <c r="G510" s="164" t="s">
        <v>56</v>
      </c>
      <c r="H510" s="31"/>
    </row>
    <row r="511" spans="1:8" s="118" customFormat="1" x14ac:dyDescent="0.3">
      <c r="A511" s="236">
        <v>502</v>
      </c>
      <c r="B511" s="131" t="s">
        <v>843</v>
      </c>
      <c r="C511" s="115" t="s">
        <v>66</v>
      </c>
      <c r="D511" s="188" t="s">
        <v>9</v>
      </c>
      <c r="E511" s="188">
        <v>42</v>
      </c>
      <c r="F511" s="169">
        <f t="shared" si="12"/>
        <v>4914</v>
      </c>
      <c r="G511" s="164" t="s">
        <v>80</v>
      </c>
      <c r="H511" s="31"/>
    </row>
    <row r="512" spans="1:8" s="118" customFormat="1" x14ac:dyDescent="0.3">
      <c r="A512" s="236">
        <v>503</v>
      </c>
      <c r="B512" s="131" t="s">
        <v>844</v>
      </c>
      <c r="C512" s="115" t="s">
        <v>66</v>
      </c>
      <c r="D512" s="188" t="s">
        <v>9</v>
      </c>
      <c r="E512" s="188">
        <v>30</v>
      </c>
      <c r="F512" s="169">
        <f t="shared" si="12"/>
        <v>3510</v>
      </c>
      <c r="G512" s="164" t="s">
        <v>80</v>
      </c>
      <c r="H512" s="31"/>
    </row>
    <row r="513" spans="1:8" s="118" customFormat="1" x14ac:dyDescent="0.3">
      <c r="A513" s="236">
        <v>504</v>
      </c>
      <c r="B513" s="131" t="s">
        <v>845</v>
      </c>
      <c r="C513" s="115" t="s">
        <v>66</v>
      </c>
      <c r="D513" s="168" t="s">
        <v>138</v>
      </c>
      <c r="E513" s="188">
        <v>30</v>
      </c>
      <c r="F513" s="169">
        <f t="shared" si="12"/>
        <v>3510</v>
      </c>
      <c r="G513" s="164" t="s">
        <v>80</v>
      </c>
      <c r="H513" s="31"/>
    </row>
    <row r="514" spans="1:8" s="118" customFormat="1" x14ac:dyDescent="0.3">
      <c r="A514" s="236">
        <v>505</v>
      </c>
      <c r="B514" s="131" t="s">
        <v>846</v>
      </c>
      <c r="C514" s="115" t="s">
        <v>66</v>
      </c>
      <c r="D514" s="168" t="s">
        <v>138</v>
      </c>
      <c r="E514" s="188">
        <v>40</v>
      </c>
      <c r="F514" s="169">
        <f t="shared" si="12"/>
        <v>4680</v>
      </c>
      <c r="G514" s="164" t="s">
        <v>56</v>
      </c>
      <c r="H514" s="31"/>
    </row>
    <row r="515" spans="1:8" s="217" customFormat="1" x14ac:dyDescent="0.3">
      <c r="A515" s="236">
        <v>506</v>
      </c>
      <c r="B515" s="229" t="s">
        <v>847</v>
      </c>
      <c r="C515" s="115" t="s">
        <v>66</v>
      </c>
      <c r="D515" s="168" t="s">
        <v>138</v>
      </c>
      <c r="E515" s="188">
        <v>40</v>
      </c>
      <c r="F515" s="169">
        <f t="shared" si="12"/>
        <v>4680</v>
      </c>
      <c r="G515" s="164" t="s">
        <v>56</v>
      </c>
      <c r="H515" s="31"/>
    </row>
    <row r="516" spans="1:8" s="217" customFormat="1" x14ac:dyDescent="0.3">
      <c r="A516" s="236">
        <v>507</v>
      </c>
      <c r="B516" s="229" t="s">
        <v>848</v>
      </c>
      <c r="C516" s="115" t="s">
        <v>66</v>
      </c>
      <c r="D516" s="168" t="s">
        <v>138</v>
      </c>
      <c r="E516" s="188">
        <v>30</v>
      </c>
      <c r="F516" s="169">
        <f t="shared" si="12"/>
        <v>3510</v>
      </c>
      <c r="G516" s="164" t="s">
        <v>57</v>
      </c>
      <c r="H516" s="31"/>
    </row>
    <row r="517" spans="1:8" s="217" customFormat="1" x14ac:dyDescent="0.3">
      <c r="A517" s="236">
        <v>508</v>
      </c>
      <c r="B517" s="229" t="s">
        <v>849</v>
      </c>
      <c r="C517" s="115" t="s">
        <v>66</v>
      </c>
      <c r="D517" s="168" t="s">
        <v>138</v>
      </c>
      <c r="E517" s="188">
        <v>15</v>
      </c>
      <c r="F517" s="169">
        <f t="shared" si="12"/>
        <v>1755</v>
      </c>
      <c r="G517" s="164" t="s">
        <v>56</v>
      </c>
      <c r="H517" s="31"/>
    </row>
    <row r="518" spans="1:8" s="217" customFormat="1" x14ac:dyDescent="0.3">
      <c r="A518" s="236">
        <v>509</v>
      </c>
      <c r="B518" s="229" t="s">
        <v>850</v>
      </c>
      <c r="C518" s="115" t="s">
        <v>66</v>
      </c>
      <c r="D518" s="168" t="s">
        <v>138</v>
      </c>
      <c r="E518" s="188">
        <v>30</v>
      </c>
      <c r="F518" s="169">
        <f t="shared" si="12"/>
        <v>3510</v>
      </c>
      <c r="G518" s="164" t="s">
        <v>80</v>
      </c>
      <c r="H518" s="31"/>
    </row>
    <row r="519" spans="1:8" s="217" customFormat="1" x14ac:dyDescent="0.3">
      <c r="A519" s="236">
        <v>510</v>
      </c>
      <c r="B519" s="229" t="s">
        <v>754</v>
      </c>
      <c r="C519" s="115" t="s">
        <v>66</v>
      </c>
      <c r="D519" s="168" t="s">
        <v>138</v>
      </c>
      <c r="E519" s="188">
        <v>30</v>
      </c>
      <c r="F519" s="169">
        <f t="shared" si="12"/>
        <v>3510</v>
      </c>
      <c r="G519" s="164" t="s">
        <v>80</v>
      </c>
      <c r="H519" s="31"/>
    </row>
    <row r="520" spans="1:8" s="217" customFormat="1" x14ac:dyDescent="0.3">
      <c r="A520" s="236">
        <v>511</v>
      </c>
      <c r="B520" s="229" t="s">
        <v>851</v>
      </c>
      <c r="C520" s="115" t="s">
        <v>66</v>
      </c>
      <c r="D520" s="168" t="s">
        <v>138</v>
      </c>
      <c r="E520" s="188">
        <v>30</v>
      </c>
      <c r="F520" s="169">
        <f t="shared" si="12"/>
        <v>3510</v>
      </c>
      <c r="G520" s="164" t="s">
        <v>80</v>
      </c>
      <c r="H520" s="31"/>
    </row>
    <row r="521" spans="1:8" s="217" customFormat="1" x14ac:dyDescent="0.3">
      <c r="A521" s="236">
        <v>512</v>
      </c>
      <c r="B521" s="229" t="s">
        <v>852</v>
      </c>
      <c r="C521" s="115" t="s">
        <v>66</v>
      </c>
      <c r="D521" s="168" t="s">
        <v>138</v>
      </c>
      <c r="E521" s="188">
        <v>30</v>
      </c>
      <c r="F521" s="169">
        <f t="shared" si="12"/>
        <v>3510</v>
      </c>
      <c r="G521" s="164" t="s">
        <v>56</v>
      </c>
      <c r="H521" s="31"/>
    </row>
    <row r="522" spans="1:8" s="217" customFormat="1" x14ac:dyDescent="0.3">
      <c r="A522" s="236">
        <v>513</v>
      </c>
      <c r="B522" s="229" t="s">
        <v>853</v>
      </c>
      <c r="C522" s="115" t="s">
        <v>66</v>
      </c>
      <c r="D522" s="168" t="s">
        <v>138</v>
      </c>
      <c r="E522" s="188">
        <v>20</v>
      </c>
      <c r="F522" s="169">
        <f t="shared" si="12"/>
        <v>2340</v>
      </c>
      <c r="G522" s="164" t="s">
        <v>56</v>
      </c>
      <c r="H522" s="31"/>
    </row>
    <row r="523" spans="1:8" s="217" customFormat="1" x14ac:dyDescent="0.3">
      <c r="A523" s="236">
        <v>514</v>
      </c>
      <c r="B523" s="229" t="s">
        <v>747</v>
      </c>
      <c r="C523" s="115" t="s">
        <v>66</v>
      </c>
      <c r="D523" s="168" t="s">
        <v>138</v>
      </c>
      <c r="E523" s="188">
        <v>25</v>
      </c>
      <c r="F523" s="169">
        <f t="shared" si="12"/>
        <v>2925</v>
      </c>
      <c r="G523" s="164" t="s">
        <v>56</v>
      </c>
      <c r="H523" s="31"/>
    </row>
    <row r="524" spans="1:8" s="217" customFormat="1" x14ac:dyDescent="0.3">
      <c r="A524" s="236">
        <v>515</v>
      </c>
      <c r="B524" s="229" t="s">
        <v>854</v>
      </c>
      <c r="C524" s="115" t="s">
        <v>66</v>
      </c>
      <c r="D524" s="168" t="s">
        <v>138</v>
      </c>
      <c r="E524" s="188">
        <v>12</v>
      </c>
      <c r="F524" s="169">
        <f t="shared" si="12"/>
        <v>1404</v>
      </c>
      <c r="G524" s="164" t="s">
        <v>57</v>
      </c>
      <c r="H524" s="31"/>
    </row>
    <row r="525" spans="1:8" s="217" customFormat="1" x14ac:dyDescent="0.3">
      <c r="A525" s="236">
        <v>516</v>
      </c>
      <c r="B525" s="229" t="s">
        <v>750</v>
      </c>
      <c r="C525" s="115" t="s">
        <v>66</v>
      </c>
      <c r="D525" s="168" t="s">
        <v>138</v>
      </c>
      <c r="E525" s="188">
        <v>30</v>
      </c>
      <c r="F525" s="169">
        <f t="shared" si="12"/>
        <v>3510</v>
      </c>
      <c r="G525" s="164" t="s">
        <v>56</v>
      </c>
      <c r="H525" s="31"/>
    </row>
    <row r="526" spans="1:8" s="217" customFormat="1" x14ac:dyDescent="0.3">
      <c r="A526" s="236">
        <v>517</v>
      </c>
      <c r="B526" s="229" t="s">
        <v>855</v>
      </c>
      <c r="C526" s="115" t="s">
        <v>66</v>
      </c>
      <c r="D526" s="168" t="s">
        <v>138</v>
      </c>
      <c r="E526" s="188">
        <v>36</v>
      </c>
      <c r="F526" s="169">
        <f t="shared" si="12"/>
        <v>4212</v>
      </c>
      <c r="G526" s="164" t="s">
        <v>80</v>
      </c>
      <c r="H526" s="31"/>
    </row>
    <row r="527" spans="1:8" s="217" customFormat="1" x14ac:dyDescent="0.3">
      <c r="A527" s="236">
        <v>518</v>
      </c>
      <c r="B527" s="229" t="s">
        <v>856</v>
      </c>
      <c r="C527" s="115" t="s">
        <v>66</v>
      </c>
      <c r="D527" s="168" t="s">
        <v>138</v>
      </c>
      <c r="E527" s="188">
        <v>12</v>
      </c>
      <c r="F527" s="169">
        <f t="shared" si="12"/>
        <v>1404</v>
      </c>
      <c r="G527" s="164" t="s">
        <v>80</v>
      </c>
      <c r="H527" s="31"/>
    </row>
    <row r="528" spans="1:8" s="217" customFormat="1" x14ac:dyDescent="0.3">
      <c r="A528" s="236">
        <v>519</v>
      </c>
      <c r="B528" s="229" t="s">
        <v>857</v>
      </c>
      <c r="C528" s="115" t="s">
        <v>66</v>
      </c>
      <c r="D528" s="168" t="s">
        <v>138</v>
      </c>
      <c r="E528" s="188">
        <v>36</v>
      </c>
      <c r="F528" s="169">
        <f t="shared" si="12"/>
        <v>4212</v>
      </c>
      <c r="G528" s="164" t="s">
        <v>80</v>
      </c>
      <c r="H528" s="31"/>
    </row>
    <row r="529" spans="1:8" s="217" customFormat="1" x14ac:dyDescent="0.3">
      <c r="A529" s="236">
        <v>520</v>
      </c>
      <c r="B529" s="229" t="s">
        <v>858</v>
      </c>
      <c r="C529" s="115" t="s">
        <v>66</v>
      </c>
      <c r="D529" s="168" t="s">
        <v>138</v>
      </c>
      <c r="E529" s="188">
        <v>15</v>
      </c>
      <c r="F529" s="169">
        <f t="shared" si="12"/>
        <v>1755</v>
      </c>
      <c r="G529" s="164" t="s">
        <v>56</v>
      </c>
      <c r="H529" s="31"/>
    </row>
    <row r="530" spans="1:8" s="217" customFormat="1" x14ac:dyDescent="0.3">
      <c r="A530" s="236">
        <v>521</v>
      </c>
      <c r="B530" s="229" t="s">
        <v>859</v>
      </c>
      <c r="C530" s="115" t="s">
        <v>66</v>
      </c>
      <c r="D530" s="168" t="s">
        <v>138</v>
      </c>
      <c r="E530" s="188">
        <v>7</v>
      </c>
      <c r="F530" s="169">
        <f t="shared" si="12"/>
        <v>819</v>
      </c>
      <c r="G530" s="164" t="s">
        <v>80</v>
      </c>
      <c r="H530" s="31"/>
    </row>
    <row r="531" spans="1:8" s="217" customFormat="1" x14ac:dyDescent="0.3">
      <c r="A531" s="236">
        <v>522</v>
      </c>
      <c r="B531" s="229" t="s">
        <v>860</v>
      </c>
      <c r="C531" s="115" t="s">
        <v>66</v>
      </c>
      <c r="D531" s="168" t="s">
        <v>138</v>
      </c>
      <c r="E531" s="215">
        <v>30</v>
      </c>
      <c r="F531" s="169">
        <f t="shared" si="12"/>
        <v>3510</v>
      </c>
      <c r="G531" s="164" t="s">
        <v>80</v>
      </c>
      <c r="H531" s="31"/>
    </row>
    <row r="532" spans="1:8" s="217" customFormat="1" x14ac:dyDescent="0.3">
      <c r="A532" s="236">
        <v>523</v>
      </c>
      <c r="B532" s="229" t="s">
        <v>861</v>
      </c>
      <c r="C532" s="115" t="s">
        <v>66</v>
      </c>
      <c r="D532" s="168" t="s">
        <v>138</v>
      </c>
      <c r="E532" s="215">
        <v>25</v>
      </c>
      <c r="F532" s="169">
        <f t="shared" si="12"/>
        <v>2925</v>
      </c>
      <c r="G532" s="164" t="s">
        <v>80</v>
      </c>
      <c r="H532" s="31"/>
    </row>
    <row r="533" spans="1:8" s="217" customFormat="1" x14ac:dyDescent="0.3">
      <c r="A533" s="236">
        <v>524</v>
      </c>
      <c r="B533" s="229" t="s">
        <v>772</v>
      </c>
      <c r="C533" s="115" t="s">
        <v>66</v>
      </c>
      <c r="D533" s="168" t="s">
        <v>138</v>
      </c>
      <c r="E533" s="215">
        <v>35</v>
      </c>
      <c r="F533" s="169">
        <f t="shared" si="12"/>
        <v>4095</v>
      </c>
      <c r="G533" s="164" t="s">
        <v>56</v>
      </c>
      <c r="H533" s="31"/>
    </row>
    <row r="534" spans="1:8" s="217" customFormat="1" x14ac:dyDescent="0.3">
      <c r="A534" s="236">
        <v>525</v>
      </c>
      <c r="B534" s="229" t="s">
        <v>767</v>
      </c>
      <c r="C534" s="115" t="s">
        <v>66</v>
      </c>
      <c r="D534" s="168" t="s">
        <v>138</v>
      </c>
      <c r="E534" s="215">
        <v>45</v>
      </c>
      <c r="F534" s="169">
        <f t="shared" si="12"/>
        <v>5265</v>
      </c>
      <c r="G534" s="164" t="s">
        <v>56</v>
      </c>
      <c r="H534" s="31"/>
    </row>
    <row r="535" spans="1:8" s="217" customFormat="1" x14ac:dyDescent="0.3">
      <c r="A535" s="236">
        <v>526</v>
      </c>
      <c r="B535" s="229" t="s">
        <v>862</v>
      </c>
      <c r="C535" s="115" t="s">
        <v>66</v>
      </c>
      <c r="D535" s="168" t="s">
        <v>138</v>
      </c>
      <c r="E535" s="215">
        <v>30</v>
      </c>
      <c r="F535" s="169">
        <f t="shared" si="12"/>
        <v>3510</v>
      </c>
      <c r="G535" s="164" t="s">
        <v>56</v>
      </c>
      <c r="H535" s="31"/>
    </row>
    <row r="536" spans="1:8" s="217" customFormat="1" x14ac:dyDescent="0.3">
      <c r="A536" s="236">
        <v>527</v>
      </c>
      <c r="B536" s="229" t="s">
        <v>766</v>
      </c>
      <c r="C536" s="115" t="s">
        <v>66</v>
      </c>
      <c r="D536" s="168" t="s">
        <v>138</v>
      </c>
      <c r="E536" s="215">
        <v>25</v>
      </c>
      <c r="F536" s="169">
        <f t="shared" si="12"/>
        <v>2925</v>
      </c>
      <c r="G536" s="164" t="s">
        <v>57</v>
      </c>
      <c r="H536" s="31"/>
    </row>
    <row r="537" spans="1:8" s="217" customFormat="1" x14ac:dyDescent="0.3">
      <c r="A537" s="236">
        <v>528</v>
      </c>
      <c r="B537" s="229" t="s">
        <v>863</v>
      </c>
      <c r="C537" s="115" t="s">
        <v>66</v>
      </c>
      <c r="D537" s="168" t="s">
        <v>138</v>
      </c>
      <c r="E537" s="215">
        <v>40</v>
      </c>
      <c r="F537" s="169">
        <f t="shared" si="12"/>
        <v>4680</v>
      </c>
      <c r="G537" s="164" t="s">
        <v>56</v>
      </c>
      <c r="H537" s="31"/>
    </row>
    <row r="538" spans="1:8" s="118" customFormat="1" x14ac:dyDescent="0.3">
      <c r="A538" s="236">
        <v>529</v>
      </c>
      <c r="B538" s="228" t="s">
        <v>864</v>
      </c>
      <c r="C538" s="115" t="s">
        <v>66</v>
      </c>
      <c r="D538" s="168" t="s">
        <v>138</v>
      </c>
      <c r="E538" s="215">
        <v>55</v>
      </c>
      <c r="F538" s="169">
        <f t="shared" si="12"/>
        <v>6435</v>
      </c>
      <c r="G538" s="164" t="s">
        <v>56</v>
      </c>
      <c r="H538" s="31"/>
    </row>
    <row r="539" spans="1:8" s="118" customFormat="1" x14ac:dyDescent="0.3">
      <c r="A539" s="236">
        <v>530</v>
      </c>
      <c r="B539" s="228" t="s">
        <v>697</v>
      </c>
      <c r="C539" s="115" t="s">
        <v>66</v>
      </c>
      <c r="D539" s="168" t="s">
        <v>138</v>
      </c>
      <c r="E539" s="215">
        <v>35</v>
      </c>
      <c r="F539" s="169">
        <f t="shared" si="12"/>
        <v>4095</v>
      </c>
      <c r="G539" s="164" t="s">
        <v>56</v>
      </c>
      <c r="H539" s="31"/>
    </row>
    <row r="540" spans="1:8" s="118" customFormat="1" x14ac:dyDescent="0.3">
      <c r="A540" s="236">
        <v>531</v>
      </c>
      <c r="B540" s="228" t="s">
        <v>762</v>
      </c>
      <c r="C540" s="115" t="s">
        <v>66</v>
      </c>
      <c r="D540" s="168" t="s">
        <v>138</v>
      </c>
      <c r="E540" s="215">
        <v>40</v>
      </c>
      <c r="F540" s="169">
        <f t="shared" si="12"/>
        <v>4680</v>
      </c>
      <c r="G540" s="164" t="s">
        <v>80</v>
      </c>
      <c r="H540" s="31"/>
    </row>
    <row r="541" spans="1:8" s="118" customFormat="1" x14ac:dyDescent="0.3">
      <c r="A541" s="236">
        <v>532</v>
      </c>
      <c r="B541" s="228" t="s">
        <v>865</v>
      </c>
      <c r="C541" s="115" t="s">
        <v>66</v>
      </c>
      <c r="D541" s="168" t="s">
        <v>138</v>
      </c>
      <c r="E541" s="215">
        <v>40</v>
      </c>
      <c r="F541" s="169">
        <f t="shared" si="12"/>
        <v>4680</v>
      </c>
      <c r="G541" s="164" t="s">
        <v>80</v>
      </c>
      <c r="H541" s="31"/>
    </row>
    <row r="542" spans="1:8" s="118" customFormat="1" x14ac:dyDescent="0.3">
      <c r="A542" s="236">
        <v>533</v>
      </c>
      <c r="B542" s="228" t="s">
        <v>866</v>
      </c>
      <c r="C542" s="115" t="s">
        <v>66</v>
      </c>
      <c r="D542" s="168" t="s">
        <v>138</v>
      </c>
      <c r="E542" s="215">
        <v>39</v>
      </c>
      <c r="F542" s="169">
        <f t="shared" si="12"/>
        <v>4563</v>
      </c>
      <c r="G542" s="164" t="s">
        <v>80</v>
      </c>
      <c r="H542" s="31"/>
    </row>
    <row r="543" spans="1:8" s="222" customFormat="1" x14ac:dyDescent="0.3">
      <c r="A543" s="236">
        <v>534</v>
      </c>
      <c r="B543" s="226" t="s">
        <v>867</v>
      </c>
      <c r="C543" s="115" t="s">
        <v>66</v>
      </c>
      <c r="D543" s="168" t="s">
        <v>138</v>
      </c>
      <c r="E543" s="227">
        <v>35</v>
      </c>
      <c r="F543" s="169">
        <f t="shared" si="12"/>
        <v>4095</v>
      </c>
      <c r="G543" s="164" t="s">
        <v>80</v>
      </c>
      <c r="H543" s="225"/>
    </row>
    <row r="544" spans="1:8" s="222" customFormat="1" x14ac:dyDescent="0.3">
      <c r="A544" s="236">
        <v>535</v>
      </c>
      <c r="B544" s="226" t="s">
        <v>868</v>
      </c>
      <c r="C544" s="115" t="s">
        <v>66</v>
      </c>
      <c r="D544" s="168" t="s">
        <v>138</v>
      </c>
      <c r="E544" s="227">
        <v>40</v>
      </c>
      <c r="F544" s="169">
        <f t="shared" si="12"/>
        <v>4680</v>
      </c>
      <c r="G544" s="164" t="s">
        <v>56</v>
      </c>
      <c r="H544" s="225"/>
    </row>
    <row r="545" spans="1:8" s="222" customFormat="1" x14ac:dyDescent="0.3">
      <c r="A545" s="236">
        <v>536</v>
      </c>
      <c r="B545" s="226" t="s">
        <v>869</v>
      </c>
      <c r="C545" s="115" t="s">
        <v>66</v>
      </c>
      <c r="D545" s="168" t="s">
        <v>138</v>
      </c>
      <c r="E545" s="227">
        <v>40</v>
      </c>
      <c r="F545" s="169">
        <f t="shared" si="12"/>
        <v>4680</v>
      </c>
      <c r="G545" s="164" t="s">
        <v>56</v>
      </c>
      <c r="H545" s="225"/>
    </row>
    <row r="546" spans="1:8" s="222" customFormat="1" x14ac:dyDescent="0.3">
      <c r="A546" s="236">
        <v>537</v>
      </c>
      <c r="B546" s="226" t="s">
        <v>870</v>
      </c>
      <c r="C546" s="115" t="s">
        <v>66</v>
      </c>
      <c r="D546" s="168" t="s">
        <v>138</v>
      </c>
      <c r="E546" s="227">
        <v>70</v>
      </c>
      <c r="F546" s="169">
        <f t="shared" si="12"/>
        <v>8190</v>
      </c>
      <c r="G546" s="164" t="s">
        <v>56</v>
      </c>
      <c r="H546" s="225"/>
    </row>
    <row r="547" spans="1:8" s="222" customFormat="1" x14ac:dyDescent="0.3">
      <c r="A547" s="236">
        <v>538</v>
      </c>
      <c r="B547" s="226" t="s">
        <v>871</v>
      </c>
      <c r="C547" s="115" t="s">
        <v>66</v>
      </c>
      <c r="D547" s="168" t="s">
        <v>138</v>
      </c>
      <c r="E547" s="227">
        <v>45</v>
      </c>
      <c r="F547" s="169">
        <f t="shared" si="12"/>
        <v>5265</v>
      </c>
      <c r="G547" s="164" t="s">
        <v>57</v>
      </c>
      <c r="H547" s="225"/>
    </row>
    <row r="548" spans="1:8" s="222" customFormat="1" x14ac:dyDescent="0.3">
      <c r="A548" s="236">
        <v>539</v>
      </c>
      <c r="B548" s="226" t="s">
        <v>872</v>
      </c>
      <c r="C548" s="115" t="s">
        <v>66</v>
      </c>
      <c r="D548" s="168" t="s">
        <v>138</v>
      </c>
      <c r="E548" s="227">
        <v>35</v>
      </c>
      <c r="F548" s="169">
        <f t="shared" si="12"/>
        <v>4095</v>
      </c>
      <c r="G548" s="164" t="s">
        <v>56</v>
      </c>
      <c r="H548" s="225"/>
    </row>
    <row r="549" spans="1:8" s="222" customFormat="1" x14ac:dyDescent="0.3">
      <c r="A549" s="236">
        <v>540</v>
      </c>
      <c r="B549" s="226" t="s">
        <v>873</v>
      </c>
      <c r="C549" s="115" t="s">
        <v>66</v>
      </c>
      <c r="D549" s="168" t="s">
        <v>138</v>
      </c>
      <c r="E549" s="227">
        <v>40</v>
      </c>
      <c r="F549" s="169">
        <f t="shared" si="12"/>
        <v>4680</v>
      </c>
      <c r="G549" s="164" t="s">
        <v>80</v>
      </c>
      <c r="H549" s="225"/>
    </row>
    <row r="550" spans="1:8" s="222" customFormat="1" x14ac:dyDescent="0.3">
      <c r="A550" s="236">
        <v>541</v>
      </c>
      <c r="B550" s="226" t="s">
        <v>874</v>
      </c>
      <c r="C550" s="115" t="s">
        <v>66</v>
      </c>
      <c r="D550" s="168" t="s">
        <v>138</v>
      </c>
      <c r="E550" s="227">
        <v>25</v>
      </c>
      <c r="F550" s="169">
        <f t="shared" si="12"/>
        <v>2925</v>
      </c>
      <c r="G550" s="164" t="s">
        <v>80</v>
      </c>
      <c r="H550" s="225"/>
    </row>
    <row r="551" spans="1:8" s="222" customFormat="1" x14ac:dyDescent="0.3">
      <c r="A551" s="236">
        <v>542</v>
      </c>
      <c r="B551" s="226" t="s">
        <v>875</v>
      </c>
      <c r="C551" s="115" t="s">
        <v>66</v>
      </c>
      <c r="D551" s="168" t="s">
        <v>138</v>
      </c>
      <c r="E551" s="227">
        <v>30</v>
      </c>
      <c r="F551" s="169">
        <f t="shared" si="12"/>
        <v>3510</v>
      </c>
      <c r="G551" s="164" t="s">
        <v>56</v>
      </c>
      <c r="H551" s="225"/>
    </row>
    <row r="552" spans="1:8" s="222" customFormat="1" x14ac:dyDescent="0.3">
      <c r="A552" s="236">
        <v>543</v>
      </c>
      <c r="B552" s="226" t="s">
        <v>876</v>
      </c>
      <c r="C552" s="115" t="s">
        <v>66</v>
      </c>
      <c r="D552" s="168" t="s">
        <v>138</v>
      </c>
      <c r="E552" s="227">
        <v>20</v>
      </c>
      <c r="F552" s="169">
        <v>2334</v>
      </c>
      <c r="G552" s="164" t="s">
        <v>56</v>
      </c>
      <c r="H552" s="225"/>
    </row>
    <row r="553" spans="1:8" x14ac:dyDescent="0.3">
      <c r="A553" s="236">
        <v>544</v>
      </c>
      <c r="B553" s="16" t="s">
        <v>13</v>
      </c>
      <c r="C553" s="3"/>
      <c r="D553" s="4"/>
      <c r="E553" s="35">
        <f>SUM(E499:E552)</f>
        <v>1789</v>
      </c>
      <c r="F553" s="40">
        <f>SUM(F499:F552)</f>
        <v>209307</v>
      </c>
      <c r="G553" s="3"/>
      <c r="H553" s="31"/>
    </row>
    <row r="554" spans="1:8" x14ac:dyDescent="0.3">
      <c r="A554" s="236">
        <v>545</v>
      </c>
      <c r="B554" s="192" t="s">
        <v>43</v>
      </c>
      <c r="C554" s="200"/>
      <c r="D554" s="200"/>
      <c r="E554" s="200"/>
      <c r="F554" s="200"/>
      <c r="G554" s="201"/>
      <c r="H554" s="31"/>
    </row>
    <row r="555" spans="1:8" s="118" customFormat="1" x14ac:dyDescent="0.3">
      <c r="A555" s="236">
        <v>546</v>
      </c>
      <c r="B555" s="308" t="s">
        <v>878</v>
      </c>
      <c r="C555" s="187" t="s">
        <v>332</v>
      </c>
      <c r="D555" s="171" t="s">
        <v>9</v>
      </c>
      <c r="E555" s="172">
        <v>6.2</v>
      </c>
      <c r="F555" s="173">
        <f>542*E555</f>
        <v>3360.4</v>
      </c>
      <c r="G555" s="122" t="s">
        <v>56</v>
      </c>
      <c r="H555" s="31"/>
    </row>
    <row r="556" spans="1:8" s="118" customFormat="1" x14ac:dyDescent="0.3">
      <c r="A556" s="236">
        <v>547</v>
      </c>
      <c r="B556" s="308" t="s">
        <v>879</v>
      </c>
      <c r="C556" s="186" t="s">
        <v>333</v>
      </c>
      <c r="D556" s="190" t="s">
        <v>9</v>
      </c>
      <c r="E556" s="172">
        <v>7.1</v>
      </c>
      <c r="F556" s="242">
        <f t="shared" ref="F556:F602" si="13">542*E556</f>
        <v>3848.2</v>
      </c>
      <c r="G556" s="122" t="s">
        <v>81</v>
      </c>
      <c r="H556" s="31"/>
    </row>
    <row r="557" spans="1:8" s="118" customFormat="1" x14ac:dyDescent="0.3">
      <c r="A557" s="236">
        <v>548</v>
      </c>
      <c r="B557" s="308" t="s">
        <v>880</v>
      </c>
      <c r="C557" s="186" t="s">
        <v>333</v>
      </c>
      <c r="D557" s="190" t="s">
        <v>9</v>
      </c>
      <c r="E557" s="172">
        <v>9</v>
      </c>
      <c r="F557" s="242">
        <f t="shared" si="13"/>
        <v>4878</v>
      </c>
      <c r="G557" s="122" t="s">
        <v>81</v>
      </c>
      <c r="H557" s="31"/>
    </row>
    <row r="558" spans="1:8" s="118" customFormat="1" x14ac:dyDescent="0.3">
      <c r="A558" s="236">
        <v>549</v>
      </c>
      <c r="B558" s="308" t="s">
        <v>881</v>
      </c>
      <c r="C558" s="186" t="s">
        <v>333</v>
      </c>
      <c r="D558" s="190" t="s">
        <v>9</v>
      </c>
      <c r="E558" s="110">
        <v>5.6</v>
      </c>
      <c r="F558" s="242">
        <f t="shared" si="13"/>
        <v>3035.2</v>
      </c>
      <c r="G558" s="122" t="s">
        <v>81</v>
      </c>
      <c r="H558" s="31"/>
    </row>
    <row r="559" spans="1:8" s="118" customFormat="1" x14ac:dyDescent="0.3">
      <c r="A559" s="236">
        <v>550</v>
      </c>
      <c r="B559" s="308" t="s">
        <v>882</v>
      </c>
      <c r="C559" s="186" t="s">
        <v>333</v>
      </c>
      <c r="D559" s="190" t="s">
        <v>9</v>
      </c>
      <c r="E559" s="110">
        <v>4.2</v>
      </c>
      <c r="F559" s="242">
        <f t="shared" si="13"/>
        <v>2276.4</v>
      </c>
      <c r="G559" s="122" t="s">
        <v>56</v>
      </c>
      <c r="H559" s="31"/>
    </row>
    <row r="560" spans="1:8" s="118" customFormat="1" x14ac:dyDescent="0.3">
      <c r="A560" s="236">
        <v>551</v>
      </c>
      <c r="B560" s="212" t="s">
        <v>376</v>
      </c>
      <c r="C560" s="187" t="s">
        <v>332</v>
      </c>
      <c r="D560" s="190" t="s">
        <v>9</v>
      </c>
      <c r="E560" s="110">
        <v>5.9</v>
      </c>
      <c r="F560" s="242">
        <f t="shared" si="13"/>
        <v>3197.8</v>
      </c>
      <c r="G560" s="122" t="s">
        <v>81</v>
      </c>
      <c r="H560" s="31"/>
    </row>
    <row r="561" spans="1:8" s="118" customFormat="1" x14ac:dyDescent="0.3">
      <c r="A561" s="236">
        <v>552</v>
      </c>
      <c r="B561" s="298" t="s">
        <v>389</v>
      </c>
      <c r="C561" s="187" t="s">
        <v>332</v>
      </c>
      <c r="D561" s="190" t="s">
        <v>9</v>
      </c>
      <c r="E561" s="120">
        <v>2</v>
      </c>
      <c r="F561" s="242">
        <f t="shared" si="13"/>
        <v>1084</v>
      </c>
      <c r="G561" s="3" t="s">
        <v>57</v>
      </c>
      <c r="H561" s="31"/>
    </row>
    <row r="562" spans="1:8" s="118" customFormat="1" x14ac:dyDescent="0.3">
      <c r="A562" s="236">
        <v>553</v>
      </c>
      <c r="B562" s="312" t="s">
        <v>883</v>
      </c>
      <c r="C562" s="103" t="s">
        <v>877</v>
      </c>
      <c r="D562" s="190" t="s">
        <v>9</v>
      </c>
      <c r="E562" s="120">
        <v>5</v>
      </c>
      <c r="F562" s="242">
        <f t="shared" si="13"/>
        <v>2710</v>
      </c>
      <c r="G562" s="122" t="s">
        <v>80</v>
      </c>
      <c r="H562" s="31"/>
    </row>
    <row r="563" spans="1:8" s="118" customFormat="1" x14ac:dyDescent="0.3">
      <c r="A563" s="236">
        <v>554</v>
      </c>
      <c r="B563" s="312" t="s">
        <v>884</v>
      </c>
      <c r="C563" s="103" t="s">
        <v>877</v>
      </c>
      <c r="D563" s="190" t="s">
        <v>9</v>
      </c>
      <c r="E563" s="120">
        <v>1</v>
      </c>
      <c r="F563" s="242">
        <f t="shared" si="13"/>
        <v>542</v>
      </c>
      <c r="G563" s="122" t="s">
        <v>56</v>
      </c>
      <c r="H563" s="31"/>
    </row>
    <row r="564" spans="1:8" s="118" customFormat="1" x14ac:dyDescent="0.3">
      <c r="A564" s="236">
        <v>555</v>
      </c>
      <c r="B564" s="313" t="s">
        <v>885</v>
      </c>
      <c r="C564" s="103" t="s">
        <v>877</v>
      </c>
      <c r="D564" s="190" t="s">
        <v>9</v>
      </c>
      <c r="E564" s="110">
        <v>6</v>
      </c>
      <c r="F564" s="242">
        <f t="shared" si="13"/>
        <v>3252</v>
      </c>
      <c r="G564" s="122" t="s">
        <v>57</v>
      </c>
      <c r="H564" s="31"/>
    </row>
    <row r="565" spans="1:8" s="118" customFormat="1" x14ac:dyDescent="0.3">
      <c r="A565" s="236">
        <v>556</v>
      </c>
      <c r="B565" s="107" t="s">
        <v>439</v>
      </c>
      <c r="C565" s="103" t="s">
        <v>877</v>
      </c>
      <c r="D565" s="190" t="s">
        <v>9</v>
      </c>
      <c r="E565" s="102">
        <v>4</v>
      </c>
      <c r="F565" s="242">
        <f t="shared" si="13"/>
        <v>2168</v>
      </c>
      <c r="G565" s="122" t="s">
        <v>81</v>
      </c>
      <c r="H565" s="31"/>
    </row>
    <row r="566" spans="1:8" s="118" customFormat="1" x14ac:dyDescent="0.3">
      <c r="A566" s="236">
        <v>557</v>
      </c>
      <c r="B566" s="107" t="s">
        <v>440</v>
      </c>
      <c r="C566" s="103" t="s">
        <v>441</v>
      </c>
      <c r="D566" s="190" t="s">
        <v>9</v>
      </c>
      <c r="E566" s="102">
        <v>7.4</v>
      </c>
      <c r="F566" s="242">
        <f t="shared" si="13"/>
        <v>4010.8</v>
      </c>
      <c r="G566" s="122" t="s">
        <v>57</v>
      </c>
      <c r="H566" s="31"/>
    </row>
    <row r="567" spans="1:8" s="118" customFormat="1" x14ac:dyDescent="0.3">
      <c r="A567" s="236">
        <v>558</v>
      </c>
      <c r="B567" s="107" t="s">
        <v>442</v>
      </c>
      <c r="C567" s="103" t="s">
        <v>441</v>
      </c>
      <c r="D567" s="190" t="s">
        <v>9</v>
      </c>
      <c r="E567" s="102">
        <v>8.6</v>
      </c>
      <c r="F567" s="242">
        <f t="shared" si="13"/>
        <v>4661.2</v>
      </c>
      <c r="G567" s="122" t="s">
        <v>56</v>
      </c>
      <c r="H567" s="31"/>
    </row>
    <row r="568" spans="1:8" s="217" customFormat="1" x14ac:dyDescent="0.3">
      <c r="A568" s="236">
        <v>559</v>
      </c>
      <c r="B568" s="187" t="s">
        <v>886</v>
      </c>
      <c r="C568" s="187" t="s">
        <v>515</v>
      </c>
      <c r="D568" s="190" t="s">
        <v>9</v>
      </c>
      <c r="E568" s="141">
        <v>26.3</v>
      </c>
      <c r="F568" s="242">
        <f t="shared" si="13"/>
        <v>14254.6</v>
      </c>
      <c r="G568" s="230" t="s">
        <v>56</v>
      </c>
      <c r="H568" s="31"/>
    </row>
    <row r="569" spans="1:8" s="217" customFormat="1" x14ac:dyDescent="0.3">
      <c r="A569" s="236">
        <v>560</v>
      </c>
      <c r="B569" s="107" t="s">
        <v>887</v>
      </c>
      <c r="C569" s="103" t="s">
        <v>877</v>
      </c>
      <c r="D569" s="190" t="s">
        <v>9</v>
      </c>
      <c r="E569" s="141">
        <v>26.3</v>
      </c>
      <c r="F569" s="242">
        <f t="shared" si="13"/>
        <v>14254.6</v>
      </c>
      <c r="G569" s="230" t="s">
        <v>56</v>
      </c>
      <c r="H569" s="31"/>
    </row>
    <row r="570" spans="1:8" s="217" customFormat="1" x14ac:dyDescent="0.3">
      <c r="A570" s="236">
        <v>561</v>
      </c>
      <c r="B570" s="107" t="s">
        <v>888</v>
      </c>
      <c r="C570" s="103" t="s">
        <v>877</v>
      </c>
      <c r="D570" s="190" t="s">
        <v>9</v>
      </c>
      <c r="E570" s="141">
        <v>28.4</v>
      </c>
      <c r="F570" s="242">
        <f t="shared" si="13"/>
        <v>15392.8</v>
      </c>
      <c r="G570" s="230" t="s">
        <v>81</v>
      </c>
      <c r="H570" s="31"/>
    </row>
    <row r="571" spans="1:8" s="217" customFormat="1" x14ac:dyDescent="0.3">
      <c r="A571" s="236">
        <v>562</v>
      </c>
      <c r="B571" s="107" t="s">
        <v>889</v>
      </c>
      <c r="C571" s="103" t="s">
        <v>877</v>
      </c>
      <c r="D571" s="190" t="s">
        <v>9</v>
      </c>
      <c r="E571" s="141">
        <v>24.6</v>
      </c>
      <c r="F571" s="242">
        <f t="shared" si="13"/>
        <v>13333.2</v>
      </c>
      <c r="G571" s="230" t="s">
        <v>81</v>
      </c>
      <c r="H571" s="31"/>
    </row>
    <row r="572" spans="1:8" s="217" customFormat="1" x14ac:dyDescent="0.3">
      <c r="A572" s="236">
        <v>563</v>
      </c>
      <c r="B572" s="107" t="s">
        <v>890</v>
      </c>
      <c r="C572" s="103" t="s">
        <v>877</v>
      </c>
      <c r="D572" s="190" t="s">
        <v>9</v>
      </c>
      <c r="E572" s="141">
        <v>18.8</v>
      </c>
      <c r="F572" s="242">
        <f t="shared" si="13"/>
        <v>10189.6</v>
      </c>
      <c r="G572" s="230" t="s">
        <v>81</v>
      </c>
      <c r="H572" s="31"/>
    </row>
    <row r="573" spans="1:8" s="217" customFormat="1" x14ac:dyDescent="0.3">
      <c r="A573" s="236">
        <v>564</v>
      </c>
      <c r="B573" s="107" t="s">
        <v>891</v>
      </c>
      <c r="C573" s="103" t="s">
        <v>877</v>
      </c>
      <c r="D573" s="190" t="s">
        <v>9</v>
      </c>
      <c r="E573" s="141">
        <v>19.399999999999999</v>
      </c>
      <c r="F573" s="242">
        <f t="shared" si="13"/>
        <v>10514.8</v>
      </c>
      <c r="G573" s="230" t="s">
        <v>56</v>
      </c>
      <c r="H573" s="31"/>
    </row>
    <row r="574" spans="1:8" s="217" customFormat="1" x14ac:dyDescent="0.3">
      <c r="A574" s="236">
        <v>565</v>
      </c>
      <c r="B574" s="107" t="s">
        <v>892</v>
      </c>
      <c r="C574" s="103" t="s">
        <v>877</v>
      </c>
      <c r="D574" s="190" t="s">
        <v>9</v>
      </c>
      <c r="E574" s="141">
        <v>6.8</v>
      </c>
      <c r="F574" s="242">
        <f t="shared" si="13"/>
        <v>3685.6</v>
      </c>
      <c r="G574" s="230" t="s">
        <v>81</v>
      </c>
      <c r="H574" s="31"/>
    </row>
    <row r="575" spans="1:8" s="217" customFormat="1" x14ac:dyDescent="0.3">
      <c r="A575" s="236">
        <v>566</v>
      </c>
      <c r="B575" s="107" t="s">
        <v>893</v>
      </c>
      <c r="C575" s="103" t="s">
        <v>877</v>
      </c>
      <c r="D575" s="190" t="s">
        <v>9</v>
      </c>
      <c r="E575" s="141">
        <v>13</v>
      </c>
      <c r="F575" s="242">
        <f t="shared" si="13"/>
        <v>7046</v>
      </c>
      <c r="G575" s="223" t="s">
        <v>57</v>
      </c>
      <c r="H575" s="31"/>
    </row>
    <row r="576" spans="1:8" s="217" customFormat="1" x14ac:dyDescent="0.3">
      <c r="A576" s="236">
        <v>567</v>
      </c>
      <c r="B576" s="107" t="s">
        <v>894</v>
      </c>
      <c r="C576" s="103" t="s">
        <v>877</v>
      </c>
      <c r="D576" s="190" t="s">
        <v>9</v>
      </c>
      <c r="E576" s="141">
        <v>6.5</v>
      </c>
      <c r="F576" s="242">
        <f t="shared" si="13"/>
        <v>3523</v>
      </c>
      <c r="G576" s="230" t="s">
        <v>80</v>
      </c>
      <c r="H576" s="31"/>
    </row>
    <row r="577" spans="1:8" s="217" customFormat="1" x14ac:dyDescent="0.3">
      <c r="A577" s="236">
        <v>568</v>
      </c>
      <c r="B577" s="107" t="s">
        <v>895</v>
      </c>
      <c r="C577" s="103" t="s">
        <v>877</v>
      </c>
      <c r="D577" s="190" t="s">
        <v>9</v>
      </c>
      <c r="E577" s="141">
        <v>18</v>
      </c>
      <c r="F577" s="242">
        <f t="shared" si="13"/>
        <v>9756</v>
      </c>
      <c r="G577" s="230" t="s">
        <v>56</v>
      </c>
      <c r="H577" s="31"/>
    </row>
    <row r="578" spans="1:8" s="217" customFormat="1" x14ac:dyDescent="0.3">
      <c r="A578" s="236">
        <v>569</v>
      </c>
      <c r="B578" s="107" t="s">
        <v>896</v>
      </c>
      <c r="C578" s="103" t="s">
        <v>441</v>
      </c>
      <c r="D578" s="190" t="s">
        <v>9</v>
      </c>
      <c r="E578" s="141">
        <v>8.4</v>
      </c>
      <c r="F578" s="242">
        <f t="shared" si="13"/>
        <v>4552.8</v>
      </c>
      <c r="G578" s="230" t="s">
        <v>57</v>
      </c>
      <c r="H578" s="31"/>
    </row>
    <row r="579" spans="1:8" s="217" customFormat="1" x14ac:dyDescent="0.3">
      <c r="A579" s="236">
        <v>570</v>
      </c>
      <c r="B579" s="107" t="s">
        <v>897</v>
      </c>
      <c r="C579" s="103" t="s">
        <v>441</v>
      </c>
      <c r="D579" s="190" t="s">
        <v>9</v>
      </c>
      <c r="E579" s="141">
        <v>10</v>
      </c>
      <c r="F579" s="242">
        <f t="shared" si="13"/>
        <v>5420</v>
      </c>
      <c r="G579" s="230" t="s">
        <v>81</v>
      </c>
      <c r="H579" s="31"/>
    </row>
    <row r="580" spans="1:8" s="217" customFormat="1" x14ac:dyDescent="0.3">
      <c r="A580" s="236">
        <v>571</v>
      </c>
      <c r="B580" s="107" t="s">
        <v>898</v>
      </c>
      <c r="C580" s="103" t="s">
        <v>441</v>
      </c>
      <c r="D580" s="190" t="s">
        <v>9</v>
      </c>
      <c r="E580" s="141">
        <v>7.2</v>
      </c>
      <c r="F580" s="242">
        <f t="shared" si="13"/>
        <v>3902.4</v>
      </c>
      <c r="G580" s="230" t="s">
        <v>57</v>
      </c>
      <c r="H580" s="31"/>
    </row>
    <row r="581" spans="1:8" s="217" customFormat="1" x14ac:dyDescent="0.3">
      <c r="A581" s="236">
        <v>572</v>
      </c>
      <c r="B581" s="219" t="s">
        <v>899</v>
      </c>
      <c r="C581" s="219" t="s">
        <v>484</v>
      </c>
      <c r="D581" s="190" t="s">
        <v>9</v>
      </c>
      <c r="E581" s="141">
        <v>8</v>
      </c>
      <c r="F581" s="242">
        <f t="shared" si="13"/>
        <v>4336</v>
      </c>
      <c r="G581" s="230" t="s">
        <v>56</v>
      </c>
      <c r="H581" s="31"/>
    </row>
    <row r="582" spans="1:8" s="217" customFormat="1" x14ac:dyDescent="0.3">
      <c r="A582" s="236">
        <v>573</v>
      </c>
      <c r="B582" s="229" t="s">
        <v>900</v>
      </c>
      <c r="C582" s="219" t="s">
        <v>484</v>
      </c>
      <c r="D582" s="190" t="s">
        <v>9</v>
      </c>
      <c r="E582" s="141">
        <v>8</v>
      </c>
      <c r="F582" s="242">
        <f t="shared" si="13"/>
        <v>4336</v>
      </c>
      <c r="G582" s="230" t="s">
        <v>56</v>
      </c>
      <c r="H582" s="31"/>
    </row>
    <row r="583" spans="1:8" s="118" customFormat="1" x14ac:dyDescent="0.3">
      <c r="A583" s="236">
        <v>574</v>
      </c>
      <c r="B583" s="229" t="s">
        <v>901</v>
      </c>
      <c r="C583" s="219" t="s">
        <v>484</v>
      </c>
      <c r="D583" s="190" t="s">
        <v>9</v>
      </c>
      <c r="E583" s="141">
        <v>12</v>
      </c>
      <c r="F583" s="242">
        <f t="shared" si="13"/>
        <v>6504</v>
      </c>
      <c r="G583" s="230" t="s">
        <v>56</v>
      </c>
      <c r="H583" s="31"/>
    </row>
    <row r="584" spans="1:8" s="118" customFormat="1" x14ac:dyDescent="0.3">
      <c r="A584" s="236">
        <v>575</v>
      </c>
      <c r="B584" s="229" t="s">
        <v>902</v>
      </c>
      <c r="C584" s="219" t="s">
        <v>484</v>
      </c>
      <c r="D584" s="190" t="s">
        <v>9</v>
      </c>
      <c r="E584" s="141">
        <v>5.4</v>
      </c>
      <c r="F584" s="242">
        <f t="shared" si="13"/>
        <v>2926.8</v>
      </c>
      <c r="G584" s="230" t="s">
        <v>81</v>
      </c>
      <c r="H584" s="31"/>
    </row>
    <row r="585" spans="1:8" s="118" customFormat="1" x14ac:dyDescent="0.3">
      <c r="A585" s="236">
        <v>576</v>
      </c>
      <c r="B585" s="229" t="s">
        <v>903</v>
      </c>
      <c r="C585" s="219" t="s">
        <v>484</v>
      </c>
      <c r="D585" s="190" t="s">
        <v>9</v>
      </c>
      <c r="E585" s="141">
        <v>4</v>
      </c>
      <c r="F585" s="242">
        <f t="shared" si="13"/>
        <v>2168</v>
      </c>
      <c r="G585" s="230" t="s">
        <v>81</v>
      </c>
      <c r="H585" s="31"/>
    </row>
    <row r="586" spans="1:8" s="118" customFormat="1" x14ac:dyDescent="0.3">
      <c r="A586" s="236">
        <v>577</v>
      </c>
      <c r="B586" s="229" t="s">
        <v>904</v>
      </c>
      <c r="C586" s="219" t="s">
        <v>484</v>
      </c>
      <c r="D586" s="190" t="s">
        <v>9</v>
      </c>
      <c r="E586" s="141">
        <v>7</v>
      </c>
      <c r="F586" s="242">
        <f t="shared" si="13"/>
        <v>3794</v>
      </c>
      <c r="G586" s="230" t="s">
        <v>81</v>
      </c>
      <c r="H586" s="31"/>
    </row>
    <row r="587" spans="1:8" s="118" customFormat="1" x14ac:dyDescent="0.3">
      <c r="A587" s="236">
        <v>578</v>
      </c>
      <c r="B587" s="229" t="s">
        <v>905</v>
      </c>
      <c r="C587" s="219" t="s">
        <v>484</v>
      </c>
      <c r="D587" s="190" t="s">
        <v>9</v>
      </c>
      <c r="E587" s="141">
        <v>7</v>
      </c>
      <c r="F587" s="242">
        <f t="shared" si="13"/>
        <v>3794</v>
      </c>
      <c r="G587" s="230" t="s">
        <v>56</v>
      </c>
      <c r="H587" s="31"/>
    </row>
    <row r="588" spans="1:8" s="118" customFormat="1" x14ac:dyDescent="0.3">
      <c r="A588" s="236">
        <v>579</v>
      </c>
      <c r="B588" s="219" t="s">
        <v>906</v>
      </c>
      <c r="C588" s="219" t="s">
        <v>484</v>
      </c>
      <c r="D588" s="190" t="s">
        <v>9</v>
      </c>
      <c r="E588" s="141">
        <v>14</v>
      </c>
      <c r="F588" s="242">
        <f t="shared" si="13"/>
        <v>7588</v>
      </c>
      <c r="G588" s="230" t="s">
        <v>81</v>
      </c>
      <c r="H588" s="31"/>
    </row>
    <row r="589" spans="1:8" s="118" customFormat="1" x14ac:dyDescent="0.3">
      <c r="A589" s="236">
        <v>580</v>
      </c>
      <c r="B589" s="229" t="s">
        <v>860</v>
      </c>
      <c r="C589" s="219" t="s">
        <v>485</v>
      </c>
      <c r="D589" s="190" t="s">
        <v>9</v>
      </c>
      <c r="E589" s="141">
        <v>8.4</v>
      </c>
      <c r="F589" s="242">
        <f t="shared" si="13"/>
        <v>4552.8</v>
      </c>
      <c r="G589" s="223" t="s">
        <v>57</v>
      </c>
      <c r="H589" s="31"/>
    </row>
    <row r="590" spans="1:8" s="118" customFormat="1" x14ac:dyDescent="0.3">
      <c r="A590" s="236">
        <v>581</v>
      </c>
      <c r="B590" s="229" t="s">
        <v>907</v>
      </c>
      <c r="C590" s="219" t="s">
        <v>485</v>
      </c>
      <c r="D590" s="190" t="s">
        <v>9</v>
      </c>
      <c r="E590" s="141">
        <v>6</v>
      </c>
      <c r="F590" s="242">
        <f t="shared" si="13"/>
        <v>3252</v>
      </c>
      <c r="G590" s="230" t="s">
        <v>80</v>
      </c>
      <c r="H590" s="31"/>
    </row>
    <row r="591" spans="1:8" s="118" customFormat="1" x14ac:dyDescent="0.3">
      <c r="A591" s="236">
        <v>582</v>
      </c>
      <c r="B591" s="229" t="s">
        <v>908</v>
      </c>
      <c r="C591" s="219" t="s">
        <v>485</v>
      </c>
      <c r="D591" s="190" t="s">
        <v>9</v>
      </c>
      <c r="E591" s="141">
        <v>6</v>
      </c>
      <c r="F591" s="242">
        <f t="shared" si="13"/>
        <v>3252</v>
      </c>
      <c r="G591" s="230" t="s">
        <v>56</v>
      </c>
      <c r="H591" s="31"/>
    </row>
    <row r="592" spans="1:8" s="118" customFormat="1" x14ac:dyDescent="0.3">
      <c r="A592" s="236">
        <v>583</v>
      </c>
      <c r="B592" s="229" t="s">
        <v>909</v>
      </c>
      <c r="C592" s="219" t="s">
        <v>485</v>
      </c>
      <c r="D592" s="190" t="s">
        <v>9</v>
      </c>
      <c r="E592" s="141">
        <v>6</v>
      </c>
      <c r="F592" s="242">
        <f t="shared" si="13"/>
        <v>3252</v>
      </c>
      <c r="G592" s="230" t="s">
        <v>57</v>
      </c>
      <c r="H592" s="31"/>
    </row>
    <row r="593" spans="1:8" s="118" customFormat="1" x14ac:dyDescent="0.3">
      <c r="A593" s="236">
        <v>584</v>
      </c>
      <c r="B593" s="229" t="s">
        <v>910</v>
      </c>
      <c r="C593" s="219" t="s">
        <v>485</v>
      </c>
      <c r="D593" s="190" t="s">
        <v>9</v>
      </c>
      <c r="E593" s="141">
        <v>6</v>
      </c>
      <c r="F593" s="242">
        <f t="shared" si="13"/>
        <v>3252</v>
      </c>
      <c r="G593" s="230" t="s">
        <v>81</v>
      </c>
      <c r="H593" s="31"/>
    </row>
    <row r="594" spans="1:8" s="118" customFormat="1" x14ac:dyDescent="0.3">
      <c r="A594" s="236">
        <v>585</v>
      </c>
      <c r="B594" s="229" t="s">
        <v>911</v>
      </c>
      <c r="C594" s="219" t="s">
        <v>485</v>
      </c>
      <c r="D594" s="190" t="s">
        <v>9</v>
      </c>
      <c r="E594" s="141">
        <v>6</v>
      </c>
      <c r="F594" s="242">
        <f t="shared" si="13"/>
        <v>3252</v>
      </c>
      <c r="G594" s="230" t="s">
        <v>57</v>
      </c>
      <c r="H594" s="31"/>
    </row>
    <row r="595" spans="1:8" s="118" customFormat="1" x14ac:dyDescent="0.3">
      <c r="A595" s="236">
        <v>586</v>
      </c>
      <c r="B595" s="226" t="s">
        <v>912</v>
      </c>
      <c r="C595" s="103" t="s">
        <v>441</v>
      </c>
      <c r="D595" s="190" t="s">
        <v>9</v>
      </c>
      <c r="E595" s="191">
        <v>14</v>
      </c>
      <c r="F595" s="242">
        <f t="shared" si="13"/>
        <v>7588</v>
      </c>
      <c r="G595" s="230" t="s">
        <v>56</v>
      </c>
      <c r="H595" s="31"/>
    </row>
    <row r="596" spans="1:8" s="222" customFormat="1" x14ac:dyDescent="0.3">
      <c r="A596" s="236">
        <v>587</v>
      </c>
      <c r="B596" s="226" t="s">
        <v>913</v>
      </c>
      <c r="C596" s="103" t="s">
        <v>441</v>
      </c>
      <c r="D596" s="190" t="s">
        <v>9</v>
      </c>
      <c r="E596" s="191">
        <v>14</v>
      </c>
      <c r="F596" s="242">
        <f t="shared" si="13"/>
        <v>7588</v>
      </c>
      <c r="G596" s="230" t="s">
        <v>56</v>
      </c>
      <c r="H596" s="225"/>
    </row>
    <row r="597" spans="1:8" s="222" customFormat="1" x14ac:dyDescent="0.3">
      <c r="A597" s="236">
        <v>588</v>
      </c>
      <c r="B597" s="226" t="s">
        <v>914</v>
      </c>
      <c r="C597" s="103" t="s">
        <v>441</v>
      </c>
      <c r="D597" s="190" t="s">
        <v>9</v>
      </c>
      <c r="E597" s="141">
        <v>6</v>
      </c>
      <c r="F597" s="242">
        <f t="shared" si="13"/>
        <v>3252</v>
      </c>
      <c r="G597" s="230" t="s">
        <v>56</v>
      </c>
      <c r="H597" s="225"/>
    </row>
    <row r="598" spans="1:8" s="222" customFormat="1" x14ac:dyDescent="0.3">
      <c r="A598" s="236">
        <v>589</v>
      </c>
      <c r="B598" s="115" t="s">
        <v>915</v>
      </c>
      <c r="C598" s="226" t="s">
        <v>515</v>
      </c>
      <c r="D598" s="190" t="s">
        <v>9</v>
      </c>
      <c r="E598" s="141">
        <v>7</v>
      </c>
      <c r="F598" s="242">
        <f t="shared" si="13"/>
        <v>3794</v>
      </c>
      <c r="G598" s="230" t="s">
        <v>81</v>
      </c>
      <c r="H598" s="225"/>
    </row>
    <row r="599" spans="1:8" s="222" customFormat="1" x14ac:dyDescent="0.3">
      <c r="A599" s="236">
        <v>590</v>
      </c>
      <c r="B599" s="115" t="s">
        <v>916</v>
      </c>
      <c r="C599" s="226" t="s">
        <v>515</v>
      </c>
      <c r="D599" s="190" t="s">
        <v>9</v>
      </c>
      <c r="E599" s="141">
        <v>20</v>
      </c>
      <c r="F599" s="242">
        <f t="shared" si="13"/>
        <v>10840</v>
      </c>
      <c r="G599" s="230" t="s">
        <v>81</v>
      </c>
      <c r="H599" s="225"/>
    </row>
    <row r="600" spans="1:8" s="222" customFormat="1" x14ac:dyDescent="0.3">
      <c r="A600" s="236">
        <v>591</v>
      </c>
      <c r="B600" s="115" t="s">
        <v>917</v>
      </c>
      <c r="C600" s="226" t="s">
        <v>515</v>
      </c>
      <c r="D600" s="190" t="s">
        <v>9</v>
      </c>
      <c r="E600" s="141">
        <v>9</v>
      </c>
      <c r="F600" s="242">
        <f t="shared" si="13"/>
        <v>4878</v>
      </c>
      <c r="G600" s="230" t="s">
        <v>81</v>
      </c>
      <c r="H600" s="225"/>
    </row>
    <row r="601" spans="1:8" s="222" customFormat="1" x14ac:dyDescent="0.3">
      <c r="A601" s="236">
        <v>592</v>
      </c>
      <c r="B601" s="115" t="s">
        <v>918</v>
      </c>
      <c r="C601" s="226" t="s">
        <v>515</v>
      </c>
      <c r="D601" s="190" t="s">
        <v>9</v>
      </c>
      <c r="E601" s="141">
        <v>10</v>
      </c>
      <c r="F601" s="242">
        <v>5397</v>
      </c>
      <c r="G601" s="230" t="s">
        <v>56</v>
      </c>
      <c r="H601" s="225"/>
    </row>
    <row r="602" spans="1:8" s="118" customFormat="1" x14ac:dyDescent="0.3">
      <c r="A602" s="236">
        <v>593</v>
      </c>
      <c r="B602" s="226" t="s">
        <v>919</v>
      </c>
      <c r="C602" s="226" t="s">
        <v>515</v>
      </c>
      <c r="D602" s="190" t="s">
        <v>9</v>
      </c>
      <c r="E602" s="141">
        <v>1.5</v>
      </c>
      <c r="F602" s="242">
        <f t="shared" si="13"/>
        <v>813</v>
      </c>
      <c r="G602" s="230" t="s">
        <v>81</v>
      </c>
      <c r="H602" s="31"/>
    </row>
    <row r="603" spans="1:8" x14ac:dyDescent="0.3">
      <c r="A603" s="236">
        <v>594</v>
      </c>
      <c r="B603" s="20" t="s">
        <v>13</v>
      </c>
      <c r="C603" s="137"/>
      <c r="D603" s="17"/>
      <c r="E603" s="266">
        <f>SUM(E555:E602)</f>
        <v>470.99999999999994</v>
      </c>
      <c r="F603" s="41">
        <f>SUM(F555:F602)</f>
        <v>255258.99999999997</v>
      </c>
      <c r="G603" s="223"/>
      <c r="H603" s="31"/>
    </row>
    <row r="604" spans="1:8" s="1" customFormat="1" x14ac:dyDescent="0.3">
      <c r="A604" s="236">
        <v>595</v>
      </c>
      <c r="B604" s="63" t="s">
        <v>44</v>
      </c>
      <c r="C604" s="114"/>
      <c r="D604" s="137"/>
      <c r="E604" s="141"/>
      <c r="F604" s="74"/>
      <c r="G604" s="230"/>
      <c r="H604" s="31"/>
    </row>
    <row r="605" spans="1:8" s="118" customFormat="1" x14ac:dyDescent="0.3">
      <c r="A605" s="236">
        <v>596</v>
      </c>
      <c r="B605" s="314" t="s">
        <v>311</v>
      </c>
      <c r="C605" s="139" t="s">
        <v>139</v>
      </c>
      <c r="D605" s="188" t="s">
        <v>9</v>
      </c>
      <c r="E605" s="161">
        <v>25.8</v>
      </c>
      <c r="F605" s="322">
        <f t="shared" ref="F605" si="14">E605*430</f>
        <v>11094</v>
      </c>
      <c r="G605" s="164" t="s">
        <v>56</v>
      </c>
      <c r="H605" s="31"/>
    </row>
    <row r="606" spans="1:8" s="118" customFormat="1" x14ac:dyDescent="0.3">
      <c r="A606" s="236">
        <v>597</v>
      </c>
      <c r="B606" s="314" t="s">
        <v>246</v>
      </c>
      <c r="C606" s="139" t="s">
        <v>173</v>
      </c>
      <c r="D606" s="188" t="s">
        <v>9</v>
      </c>
      <c r="E606" s="161">
        <v>32.1</v>
      </c>
      <c r="F606" s="270">
        <v>15000</v>
      </c>
      <c r="G606" s="164" t="s">
        <v>57</v>
      </c>
      <c r="H606" s="31"/>
    </row>
    <row r="607" spans="1:8" s="118" customFormat="1" x14ac:dyDescent="0.3">
      <c r="A607" s="236">
        <v>598</v>
      </c>
      <c r="B607" s="314" t="s">
        <v>210</v>
      </c>
      <c r="C607" s="139" t="s">
        <v>140</v>
      </c>
      <c r="D607" s="188" t="s">
        <v>16</v>
      </c>
      <c r="E607" s="161">
        <v>1</v>
      </c>
      <c r="F607" s="270">
        <f>1340*E607</f>
        <v>1340</v>
      </c>
      <c r="G607" s="164" t="s">
        <v>81</v>
      </c>
      <c r="H607" s="31"/>
    </row>
    <row r="608" spans="1:8" s="118" customFormat="1" x14ac:dyDescent="0.3">
      <c r="A608" s="236">
        <v>599</v>
      </c>
      <c r="B608" s="315" t="s">
        <v>211</v>
      </c>
      <c r="C608" s="232" t="s">
        <v>67</v>
      </c>
      <c r="D608" s="188" t="s">
        <v>16</v>
      </c>
      <c r="E608" s="161">
        <v>8</v>
      </c>
      <c r="F608" s="270">
        <f t="shared" ref="F608:F644" si="15">1340*E608</f>
        <v>10720</v>
      </c>
      <c r="G608" s="164" t="s">
        <v>57</v>
      </c>
      <c r="H608" s="31"/>
    </row>
    <row r="609" spans="1:9" s="118" customFormat="1" x14ac:dyDescent="0.3">
      <c r="A609" s="236">
        <v>600</v>
      </c>
      <c r="B609" s="316" t="s">
        <v>245</v>
      </c>
      <c r="C609" s="232" t="s">
        <v>67</v>
      </c>
      <c r="D609" s="188" t="s">
        <v>16</v>
      </c>
      <c r="E609" s="188">
        <v>1</v>
      </c>
      <c r="F609" s="270">
        <f t="shared" si="15"/>
        <v>1340</v>
      </c>
      <c r="G609" s="164" t="s">
        <v>56</v>
      </c>
      <c r="H609" s="31"/>
    </row>
    <row r="610" spans="1:9" s="118" customFormat="1" x14ac:dyDescent="0.3">
      <c r="A610" s="236">
        <v>601</v>
      </c>
      <c r="B610" s="316" t="s">
        <v>268</v>
      </c>
      <c r="C610" s="232" t="s">
        <v>67</v>
      </c>
      <c r="D610" s="188" t="s">
        <v>16</v>
      </c>
      <c r="E610" s="188">
        <v>6</v>
      </c>
      <c r="F610" s="270">
        <f t="shared" si="15"/>
        <v>8040</v>
      </c>
      <c r="G610" s="164" t="s">
        <v>56</v>
      </c>
      <c r="H610" s="31"/>
    </row>
    <row r="611" spans="1:9" s="118" customFormat="1" x14ac:dyDescent="0.3">
      <c r="A611" s="236">
        <v>602</v>
      </c>
      <c r="B611" s="290" t="s">
        <v>269</v>
      </c>
      <c r="C611" s="232" t="s">
        <v>67</v>
      </c>
      <c r="D611" s="188" t="s">
        <v>16</v>
      </c>
      <c r="E611" s="188">
        <v>1</v>
      </c>
      <c r="F611" s="270">
        <f t="shared" si="15"/>
        <v>1340</v>
      </c>
      <c r="G611" s="164" t="s">
        <v>81</v>
      </c>
      <c r="H611" s="323"/>
      <c r="I611" s="324"/>
    </row>
    <row r="612" spans="1:9" s="118" customFormat="1" x14ac:dyDescent="0.3">
      <c r="A612" s="236">
        <v>603</v>
      </c>
      <c r="B612" s="298" t="s">
        <v>270</v>
      </c>
      <c r="C612" s="232" t="s">
        <v>67</v>
      </c>
      <c r="D612" s="188" t="s">
        <v>16</v>
      </c>
      <c r="E612" s="144">
        <v>1</v>
      </c>
      <c r="F612" s="270">
        <f t="shared" si="15"/>
        <v>1340</v>
      </c>
      <c r="G612" s="164" t="s">
        <v>81</v>
      </c>
      <c r="H612" s="31"/>
    </row>
    <row r="613" spans="1:9" s="118" customFormat="1" x14ac:dyDescent="0.3">
      <c r="A613" s="236">
        <v>604</v>
      </c>
      <c r="B613" s="298" t="s">
        <v>271</v>
      </c>
      <c r="C613" s="232" t="s">
        <v>67</v>
      </c>
      <c r="D613" s="188" t="s">
        <v>16</v>
      </c>
      <c r="E613" s="188">
        <v>1</v>
      </c>
      <c r="F613" s="270">
        <f t="shared" si="15"/>
        <v>1340</v>
      </c>
      <c r="G613" s="164" t="s">
        <v>81</v>
      </c>
      <c r="H613" s="31"/>
    </row>
    <row r="614" spans="1:9" s="118" customFormat="1" x14ac:dyDescent="0.3">
      <c r="A614" s="236">
        <v>605</v>
      </c>
      <c r="B614" s="298" t="s">
        <v>272</v>
      </c>
      <c r="C614" s="232" t="s">
        <v>67</v>
      </c>
      <c r="D614" s="188" t="s">
        <v>16</v>
      </c>
      <c r="E614" s="188">
        <v>2</v>
      </c>
      <c r="F614" s="270">
        <f t="shared" si="15"/>
        <v>2680</v>
      </c>
      <c r="G614" s="164" t="s">
        <v>56</v>
      </c>
      <c r="H614" s="31"/>
    </row>
    <row r="615" spans="1:9" s="118" customFormat="1" x14ac:dyDescent="0.3">
      <c r="A615" s="236">
        <v>606</v>
      </c>
      <c r="B615" s="212" t="s">
        <v>273</v>
      </c>
      <c r="C615" s="232" t="s">
        <v>67</v>
      </c>
      <c r="D615" s="188" t="s">
        <v>16</v>
      </c>
      <c r="E615" s="188">
        <v>5</v>
      </c>
      <c r="F615" s="270">
        <f t="shared" si="15"/>
        <v>6700</v>
      </c>
      <c r="G615" s="164" t="s">
        <v>81</v>
      </c>
      <c r="H615" s="31"/>
    </row>
    <row r="616" spans="1:9" s="118" customFormat="1" x14ac:dyDescent="0.3">
      <c r="A616" s="236">
        <v>607</v>
      </c>
      <c r="B616" s="298" t="s">
        <v>274</v>
      </c>
      <c r="C616" s="232" t="s">
        <v>67</v>
      </c>
      <c r="D616" s="188" t="s">
        <v>16</v>
      </c>
      <c r="E616" s="188">
        <v>1</v>
      </c>
      <c r="F616" s="270">
        <f t="shared" si="15"/>
        <v>1340</v>
      </c>
      <c r="G616" s="164" t="s">
        <v>80</v>
      </c>
      <c r="H616" s="31"/>
    </row>
    <row r="617" spans="1:9" s="118" customFormat="1" x14ac:dyDescent="0.3">
      <c r="A617" s="236">
        <v>608</v>
      </c>
      <c r="B617" s="298" t="s">
        <v>275</v>
      </c>
      <c r="C617" s="232" t="s">
        <v>67</v>
      </c>
      <c r="D617" s="188" t="s">
        <v>16</v>
      </c>
      <c r="E617" s="188">
        <v>1</v>
      </c>
      <c r="F617" s="270">
        <f t="shared" si="15"/>
        <v>1340</v>
      </c>
      <c r="G617" s="164" t="s">
        <v>80</v>
      </c>
      <c r="H617" s="31"/>
    </row>
    <row r="618" spans="1:9" s="118" customFormat="1" x14ac:dyDescent="0.3">
      <c r="A618" s="236">
        <v>609</v>
      </c>
      <c r="B618" s="298" t="s">
        <v>276</v>
      </c>
      <c r="C618" s="232" t="s">
        <v>67</v>
      </c>
      <c r="D618" s="188" t="s">
        <v>16</v>
      </c>
      <c r="E618" s="188">
        <v>4</v>
      </c>
      <c r="F618" s="270">
        <f t="shared" si="15"/>
        <v>5360</v>
      </c>
      <c r="G618" s="164" t="s">
        <v>56</v>
      </c>
      <c r="H618" s="31"/>
    </row>
    <row r="619" spans="1:9" s="118" customFormat="1" x14ac:dyDescent="0.3">
      <c r="A619" s="236">
        <v>610</v>
      </c>
      <c r="B619" s="298" t="s">
        <v>277</v>
      </c>
      <c r="C619" s="232" t="s">
        <v>67</v>
      </c>
      <c r="D619" s="188" t="s">
        <v>16</v>
      </c>
      <c r="E619" s="188">
        <v>4</v>
      </c>
      <c r="F619" s="270">
        <f t="shared" si="15"/>
        <v>5360</v>
      </c>
      <c r="G619" s="164" t="s">
        <v>81</v>
      </c>
      <c r="H619" s="31"/>
    </row>
    <row r="620" spans="1:9" s="118" customFormat="1" x14ac:dyDescent="0.3">
      <c r="A620" s="236">
        <v>611</v>
      </c>
      <c r="B620" s="298" t="s">
        <v>278</v>
      </c>
      <c r="C620" s="232" t="s">
        <v>67</v>
      </c>
      <c r="D620" s="188" t="s">
        <v>16</v>
      </c>
      <c r="E620" s="188">
        <v>1</v>
      </c>
      <c r="F620" s="270">
        <f t="shared" si="15"/>
        <v>1340</v>
      </c>
      <c r="G620" s="164" t="s">
        <v>81</v>
      </c>
      <c r="H620" s="31"/>
    </row>
    <row r="621" spans="1:9" s="118" customFormat="1" x14ac:dyDescent="0.3">
      <c r="A621" s="236">
        <v>612</v>
      </c>
      <c r="B621" s="298" t="s">
        <v>279</v>
      </c>
      <c r="C621" s="232" t="s">
        <v>67</v>
      </c>
      <c r="D621" s="188" t="s">
        <v>16</v>
      </c>
      <c r="E621" s="188">
        <v>1</v>
      </c>
      <c r="F621" s="270">
        <f t="shared" si="15"/>
        <v>1340</v>
      </c>
      <c r="G621" s="164" t="s">
        <v>81</v>
      </c>
      <c r="H621" s="31"/>
    </row>
    <row r="622" spans="1:9" s="118" customFormat="1" x14ac:dyDescent="0.3">
      <c r="A622" s="236">
        <v>613</v>
      </c>
      <c r="B622" s="298" t="s">
        <v>280</v>
      </c>
      <c r="C622" s="232" t="s">
        <v>67</v>
      </c>
      <c r="D622" s="188" t="s">
        <v>16</v>
      </c>
      <c r="E622" s="188">
        <v>1</v>
      </c>
      <c r="F622" s="270">
        <f t="shared" si="15"/>
        <v>1340</v>
      </c>
      <c r="G622" s="164" t="s">
        <v>81</v>
      </c>
      <c r="H622" s="31"/>
    </row>
    <row r="623" spans="1:9" s="118" customFormat="1" x14ac:dyDescent="0.3">
      <c r="A623" s="236">
        <v>614</v>
      </c>
      <c r="B623" s="298" t="s">
        <v>281</v>
      </c>
      <c r="C623" s="232" t="s">
        <v>67</v>
      </c>
      <c r="D623" s="188" t="s">
        <v>16</v>
      </c>
      <c r="E623" s="188">
        <v>1</v>
      </c>
      <c r="F623" s="270">
        <f t="shared" si="15"/>
        <v>1340</v>
      </c>
      <c r="G623" s="164" t="s">
        <v>81</v>
      </c>
      <c r="H623" s="31"/>
    </row>
    <row r="624" spans="1:9" s="118" customFormat="1" x14ac:dyDescent="0.3">
      <c r="A624" s="236">
        <v>615</v>
      </c>
      <c r="B624" s="298" t="s">
        <v>282</v>
      </c>
      <c r="C624" s="232" t="s">
        <v>67</v>
      </c>
      <c r="D624" s="188" t="s">
        <v>16</v>
      </c>
      <c r="E624" s="188">
        <v>4</v>
      </c>
      <c r="F624" s="270">
        <f t="shared" si="15"/>
        <v>5360</v>
      </c>
      <c r="G624" s="164" t="s">
        <v>81</v>
      </c>
      <c r="H624" s="31"/>
    </row>
    <row r="625" spans="1:9" s="118" customFormat="1" x14ac:dyDescent="0.3">
      <c r="A625" s="236">
        <v>616</v>
      </c>
      <c r="B625" s="298" t="s">
        <v>300</v>
      </c>
      <c r="C625" s="232" t="s">
        <v>67</v>
      </c>
      <c r="D625" s="188" t="s">
        <v>16</v>
      </c>
      <c r="E625" s="188">
        <v>1</v>
      </c>
      <c r="F625" s="270">
        <f t="shared" si="15"/>
        <v>1340</v>
      </c>
      <c r="G625" s="164" t="s">
        <v>81</v>
      </c>
      <c r="H625" s="31"/>
    </row>
    <row r="626" spans="1:9" s="118" customFormat="1" x14ac:dyDescent="0.3">
      <c r="A626" s="236">
        <v>617</v>
      </c>
      <c r="B626" s="298" t="s">
        <v>347</v>
      </c>
      <c r="C626" s="232" t="s">
        <v>67</v>
      </c>
      <c r="D626" s="188" t="s">
        <v>16</v>
      </c>
      <c r="E626" s="188">
        <v>1</v>
      </c>
      <c r="F626" s="270">
        <f t="shared" si="15"/>
        <v>1340</v>
      </c>
      <c r="G626" s="164" t="s">
        <v>57</v>
      </c>
      <c r="H626" s="31"/>
    </row>
    <row r="627" spans="1:9" s="118" customFormat="1" x14ac:dyDescent="0.3">
      <c r="A627" s="236">
        <v>618</v>
      </c>
      <c r="B627" s="298" t="s">
        <v>339</v>
      </c>
      <c r="C627" s="232" t="s">
        <v>67</v>
      </c>
      <c r="D627" s="188" t="s">
        <v>16</v>
      </c>
      <c r="E627" s="188">
        <v>1</v>
      </c>
      <c r="F627" s="270">
        <f t="shared" si="15"/>
        <v>1340</v>
      </c>
      <c r="G627" s="164" t="s">
        <v>81</v>
      </c>
      <c r="H627" s="31"/>
    </row>
    <row r="628" spans="1:9" s="118" customFormat="1" x14ac:dyDescent="0.3">
      <c r="A628" s="236">
        <v>619</v>
      </c>
      <c r="B628" s="298" t="s">
        <v>348</v>
      </c>
      <c r="C628" s="232" t="s">
        <v>67</v>
      </c>
      <c r="D628" s="188" t="s">
        <v>16</v>
      </c>
      <c r="E628" s="188">
        <v>1</v>
      </c>
      <c r="F628" s="270">
        <f t="shared" si="15"/>
        <v>1340</v>
      </c>
      <c r="G628" s="164" t="s">
        <v>57</v>
      </c>
      <c r="H628" s="31"/>
    </row>
    <row r="629" spans="1:9" s="118" customFormat="1" x14ac:dyDescent="0.3">
      <c r="A629" s="236">
        <v>620</v>
      </c>
      <c r="B629" s="298" t="s">
        <v>350</v>
      </c>
      <c r="C629" s="232" t="s">
        <v>67</v>
      </c>
      <c r="D629" s="188" t="s">
        <v>16</v>
      </c>
      <c r="E629" s="188">
        <v>1</v>
      </c>
      <c r="F629" s="270">
        <f t="shared" si="15"/>
        <v>1340</v>
      </c>
      <c r="G629" s="164" t="s">
        <v>81</v>
      </c>
      <c r="H629" s="31"/>
    </row>
    <row r="630" spans="1:9" s="118" customFormat="1" x14ac:dyDescent="0.3">
      <c r="A630" s="236">
        <v>621</v>
      </c>
      <c r="B630" s="298" t="s">
        <v>351</v>
      </c>
      <c r="C630" s="232" t="s">
        <v>67</v>
      </c>
      <c r="D630" s="188" t="s">
        <v>16</v>
      </c>
      <c r="E630" s="188">
        <v>1</v>
      </c>
      <c r="F630" s="270">
        <f t="shared" si="15"/>
        <v>1340</v>
      </c>
      <c r="G630" s="164" t="s">
        <v>81</v>
      </c>
      <c r="H630" s="31"/>
    </row>
    <row r="631" spans="1:9" s="118" customFormat="1" x14ac:dyDescent="0.3">
      <c r="A631" s="236">
        <v>622</v>
      </c>
      <c r="B631" s="298" t="s">
        <v>382</v>
      </c>
      <c r="C631" s="232" t="s">
        <v>67</v>
      </c>
      <c r="D631" s="188" t="s">
        <v>16</v>
      </c>
      <c r="E631" s="188">
        <v>4</v>
      </c>
      <c r="F631" s="270">
        <f t="shared" si="15"/>
        <v>5360</v>
      </c>
      <c r="G631" s="164" t="s">
        <v>56</v>
      </c>
      <c r="H631" s="31"/>
    </row>
    <row r="632" spans="1:9" s="118" customFormat="1" x14ac:dyDescent="0.3">
      <c r="A632" s="236">
        <v>623</v>
      </c>
      <c r="B632" s="306" t="s">
        <v>403</v>
      </c>
      <c r="C632" s="232" t="s">
        <v>67</v>
      </c>
      <c r="D632" s="188" t="s">
        <v>16</v>
      </c>
      <c r="E632" s="188">
        <v>6</v>
      </c>
      <c r="F632" s="270">
        <f t="shared" si="15"/>
        <v>8040</v>
      </c>
      <c r="G632" s="164" t="s">
        <v>80</v>
      </c>
      <c r="H632" s="31"/>
    </row>
    <row r="633" spans="1:9" s="118" customFormat="1" x14ac:dyDescent="0.3">
      <c r="A633" s="236">
        <v>624</v>
      </c>
      <c r="B633" s="306" t="s">
        <v>404</v>
      </c>
      <c r="C633" s="232" t="s">
        <v>67</v>
      </c>
      <c r="D633" s="188" t="s">
        <v>16</v>
      </c>
      <c r="E633" s="165">
        <v>1</v>
      </c>
      <c r="F633" s="270">
        <f t="shared" si="15"/>
        <v>1340</v>
      </c>
      <c r="G633" s="164" t="s">
        <v>56</v>
      </c>
      <c r="H633" s="31"/>
    </row>
    <row r="634" spans="1:9" s="118" customFormat="1" x14ac:dyDescent="0.3">
      <c r="A634" s="236">
        <v>625</v>
      </c>
      <c r="B634" s="306" t="s">
        <v>405</v>
      </c>
      <c r="C634" s="232" t="s">
        <v>67</v>
      </c>
      <c r="D634" s="188" t="s">
        <v>16</v>
      </c>
      <c r="E634" s="237">
        <v>1</v>
      </c>
      <c r="F634" s="270">
        <f t="shared" si="15"/>
        <v>1340</v>
      </c>
      <c r="G634" s="164" t="s">
        <v>81</v>
      </c>
      <c r="H634" s="31">
        <v>28558.73</v>
      </c>
      <c r="I634" s="118">
        <v>742.94</v>
      </c>
    </row>
    <row r="635" spans="1:9" s="118" customFormat="1" x14ac:dyDescent="0.3">
      <c r="A635" s="236">
        <v>626</v>
      </c>
      <c r="B635" s="306" t="s">
        <v>406</v>
      </c>
      <c r="C635" s="232" t="s">
        <v>67</v>
      </c>
      <c r="D635" s="188" t="s">
        <v>16</v>
      </c>
      <c r="E635" s="237">
        <v>1</v>
      </c>
      <c r="F635" s="270">
        <f t="shared" si="15"/>
        <v>1340</v>
      </c>
      <c r="G635" s="164" t="s">
        <v>81</v>
      </c>
      <c r="H635" s="31"/>
    </row>
    <row r="636" spans="1:9" s="118" customFormat="1" x14ac:dyDescent="0.3">
      <c r="A636" s="236">
        <v>627</v>
      </c>
      <c r="B636" s="317" t="s">
        <v>421</v>
      </c>
      <c r="C636" s="232" t="s">
        <v>67</v>
      </c>
      <c r="D636" s="188" t="s">
        <v>16</v>
      </c>
      <c r="E636" s="237">
        <v>1</v>
      </c>
      <c r="F636" s="270">
        <f t="shared" si="15"/>
        <v>1340</v>
      </c>
      <c r="G636" s="164" t="s">
        <v>57</v>
      </c>
      <c r="H636" s="31"/>
    </row>
    <row r="637" spans="1:9" s="118" customFormat="1" x14ac:dyDescent="0.3">
      <c r="A637" s="236">
        <v>628</v>
      </c>
      <c r="B637" s="317" t="s">
        <v>221</v>
      </c>
      <c r="C637" s="226" t="s">
        <v>68</v>
      </c>
      <c r="D637" s="237" t="s">
        <v>15</v>
      </c>
      <c r="E637" s="237">
        <v>2</v>
      </c>
      <c r="F637" s="270">
        <f t="shared" si="15"/>
        <v>2680</v>
      </c>
      <c r="G637" s="164" t="s">
        <v>81</v>
      </c>
      <c r="H637" s="31"/>
    </row>
    <row r="638" spans="1:9" s="118" customFormat="1" x14ac:dyDescent="0.3">
      <c r="A638" s="236">
        <v>629</v>
      </c>
      <c r="B638" s="317" t="s">
        <v>422</v>
      </c>
      <c r="C638" s="226" t="s">
        <v>68</v>
      </c>
      <c r="D638" s="237" t="s">
        <v>15</v>
      </c>
      <c r="E638" s="237">
        <v>3</v>
      </c>
      <c r="F638" s="270">
        <f t="shared" si="15"/>
        <v>4020</v>
      </c>
      <c r="G638" s="164" t="s">
        <v>81</v>
      </c>
      <c r="H638" s="31"/>
    </row>
    <row r="639" spans="1:9" s="118" customFormat="1" x14ac:dyDescent="0.3">
      <c r="A639" s="236">
        <v>630</v>
      </c>
      <c r="B639" s="218" t="s">
        <v>236</v>
      </c>
      <c r="C639" s="226" t="s">
        <v>68</v>
      </c>
      <c r="D639" s="237" t="s">
        <v>15</v>
      </c>
      <c r="E639" s="237">
        <v>1</v>
      </c>
      <c r="F639" s="270">
        <f t="shared" si="15"/>
        <v>1340</v>
      </c>
      <c r="G639" s="164" t="s">
        <v>56</v>
      </c>
      <c r="H639" s="31"/>
    </row>
    <row r="640" spans="1:9" s="118" customFormat="1" x14ac:dyDescent="0.3">
      <c r="A640" s="236">
        <v>631</v>
      </c>
      <c r="B640" s="318" t="s">
        <v>237</v>
      </c>
      <c r="C640" s="226" t="s">
        <v>68</v>
      </c>
      <c r="D640" s="237" t="s">
        <v>15</v>
      </c>
      <c r="E640" s="237">
        <v>1</v>
      </c>
      <c r="F640" s="270">
        <f t="shared" si="15"/>
        <v>1340</v>
      </c>
      <c r="G640" s="164" t="s">
        <v>81</v>
      </c>
      <c r="H640" s="31">
        <v>13673.7</v>
      </c>
    </row>
    <row r="641" spans="1:8" s="118" customFormat="1" x14ac:dyDescent="0.3">
      <c r="A641" s="236">
        <v>632</v>
      </c>
      <c r="B641" s="218" t="s">
        <v>223</v>
      </c>
      <c r="C641" s="226" t="s">
        <v>68</v>
      </c>
      <c r="D641" s="237" t="s">
        <v>15</v>
      </c>
      <c r="E641" s="237">
        <v>2</v>
      </c>
      <c r="F641" s="270">
        <f t="shared" si="15"/>
        <v>2680</v>
      </c>
      <c r="G641" s="164" t="s">
        <v>80</v>
      </c>
      <c r="H641" s="31"/>
    </row>
    <row r="642" spans="1:8" s="118" customFormat="1" x14ac:dyDescent="0.3">
      <c r="A642" s="236">
        <v>633</v>
      </c>
      <c r="B642" s="218" t="s">
        <v>324</v>
      </c>
      <c r="C642" s="226" t="s">
        <v>68</v>
      </c>
      <c r="D642" s="237" t="s">
        <v>15</v>
      </c>
      <c r="E642" s="237">
        <v>1</v>
      </c>
      <c r="F642" s="270">
        <f t="shared" si="15"/>
        <v>1340</v>
      </c>
      <c r="G642" s="164" t="s">
        <v>80</v>
      </c>
      <c r="H642" s="31"/>
    </row>
    <row r="643" spans="1:8" s="118" customFormat="1" x14ac:dyDescent="0.3">
      <c r="A643" s="236">
        <v>634</v>
      </c>
      <c r="B643" s="218" t="s">
        <v>238</v>
      </c>
      <c r="C643" s="226" t="s">
        <v>68</v>
      </c>
      <c r="D643" s="237" t="s">
        <v>15</v>
      </c>
      <c r="E643" s="237">
        <v>2</v>
      </c>
      <c r="F643" s="270">
        <f t="shared" si="15"/>
        <v>2680</v>
      </c>
      <c r="G643" s="164" t="s">
        <v>56</v>
      </c>
      <c r="H643" s="31"/>
    </row>
    <row r="644" spans="1:8" s="118" customFormat="1" x14ac:dyDescent="0.3">
      <c r="A644" s="236">
        <v>635</v>
      </c>
      <c r="B644" s="319" t="s">
        <v>423</v>
      </c>
      <c r="C644" s="226" t="s">
        <v>68</v>
      </c>
      <c r="D644" s="237" t="s">
        <v>15</v>
      </c>
      <c r="E644" s="237">
        <v>1</v>
      </c>
      <c r="F644" s="270">
        <f t="shared" si="15"/>
        <v>1340</v>
      </c>
      <c r="G644" s="164" t="s">
        <v>57</v>
      </c>
      <c r="H644" s="31"/>
    </row>
    <row r="645" spans="1:8" s="118" customFormat="1" x14ac:dyDescent="0.3">
      <c r="A645" s="236">
        <v>636</v>
      </c>
      <c r="B645" s="218" t="s">
        <v>381</v>
      </c>
      <c r="C645" s="226" t="s">
        <v>175</v>
      </c>
      <c r="D645" s="237" t="s">
        <v>9</v>
      </c>
      <c r="E645" s="237">
        <v>71</v>
      </c>
      <c r="F645" s="270">
        <v>45600</v>
      </c>
      <c r="G645" s="164" t="s">
        <v>56</v>
      </c>
      <c r="H645" s="31"/>
    </row>
    <row r="646" spans="1:8" s="118" customFormat="1" x14ac:dyDescent="0.3">
      <c r="A646" s="236">
        <v>637</v>
      </c>
      <c r="B646" s="319" t="s">
        <v>312</v>
      </c>
      <c r="C646" s="226" t="s">
        <v>69</v>
      </c>
      <c r="D646" s="237" t="s">
        <v>9</v>
      </c>
      <c r="E646" s="237">
        <v>40</v>
      </c>
      <c r="F646" s="270">
        <f t="shared" ref="F646:F649" si="16">E646*400</f>
        <v>16000</v>
      </c>
      <c r="G646" s="164" t="s">
        <v>81</v>
      </c>
      <c r="H646" s="31"/>
    </row>
    <row r="647" spans="1:8" s="118" customFormat="1" x14ac:dyDescent="0.3">
      <c r="A647" s="236">
        <v>638</v>
      </c>
      <c r="B647" s="319" t="s">
        <v>261</v>
      </c>
      <c r="C647" s="226" t="s">
        <v>69</v>
      </c>
      <c r="D647" s="237" t="s">
        <v>9</v>
      </c>
      <c r="E647" s="237">
        <v>32</v>
      </c>
      <c r="F647" s="322">
        <f t="shared" si="16"/>
        <v>12800</v>
      </c>
      <c r="G647" s="164" t="s">
        <v>80</v>
      </c>
      <c r="H647" s="31"/>
    </row>
    <row r="648" spans="1:8" s="118" customFormat="1" x14ac:dyDescent="0.3">
      <c r="A648" s="236">
        <v>639</v>
      </c>
      <c r="B648" s="319" t="s">
        <v>313</v>
      </c>
      <c r="C648" s="226" t="s">
        <v>69</v>
      </c>
      <c r="D648" s="237" t="s">
        <v>9</v>
      </c>
      <c r="E648" s="237">
        <v>10</v>
      </c>
      <c r="F648" s="322">
        <f t="shared" si="16"/>
        <v>4000</v>
      </c>
      <c r="G648" s="164" t="s">
        <v>80</v>
      </c>
      <c r="H648" s="31"/>
    </row>
    <row r="649" spans="1:8" s="118" customFormat="1" x14ac:dyDescent="0.3">
      <c r="A649" s="236">
        <v>640</v>
      </c>
      <c r="B649" s="314" t="s">
        <v>407</v>
      </c>
      <c r="C649" s="226" t="s">
        <v>69</v>
      </c>
      <c r="D649" s="237" t="s">
        <v>9</v>
      </c>
      <c r="E649" s="237">
        <v>10</v>
      </c>
      <c r="F649" s="322">
        <f t="shared" si="16"/>
        <v>4000</v>
      </c>
      <c r="G649" s="164" t="s">
        <v>56</v>
      </c>
      <c r="H649" s="31"/>
    </row>
    <row r="650" spans="1:8" s="118" customFormat="1" x14ac:dyDescent="0.3">
      <c r="A650" s="236">
        <v>641</v>
      </c>
      <c r="B650" s="267" t="s">
        <v>432</v>
      </c>
      <c r="C650" s="267" t="s">
        <v>433</v>
      </c>
      <c r="D650" s="237" t="s">
        <v>15</v>
      </c>
      <c r="E650" s="188">
        <v>1</v>
      </c>
      <c r="F650" s="270">
        <f>1100*E650</f>
        <v>1100</v>
      </c>
      <c r="G650" s="164" t="s">
        <v>57</v>
      </c>
      <c r="H650" s="31"/>
    </row>
    <row r="651" spans="1:8" s="118" customFormat="1" x14ac:dyDescent="0.3">
      <c r="A651" s="236">
        <v>642</v>
      </c>
      <c r="B651" s="268" t="s">
        <v>434</v>
      </c>
      <c r="C651" s="267" t="s">
        <v>433</v>
      </c>
      <c r="D651" s="237" t="s">
        <v>15</v>
      </c>
      <c r="E651" s="188">
        <v>4</v>
      </c>
      <c r="F651" s="270">
        <f t="shared" ref="F651:F655" si="17">1100*E651</f>
        <v>4400</v>
      </c>
      <c r="G651" s="164" t="s">
        <v>81</v>
      </c>
      <c r="H651" s="31"/>
    </row>
    <row r="652" spans="1:8" s="118" customFormat="1" x14ac:dyDescent="0.3">
      <c r="A652" s="236">
        <v>643</v>
      </c>
      <c r="B652" s="268" t="s">
        <v>435</v>
      </c>
      <c r="C652" s="267" t="s">
        <v>433</v>
      </c>
      <c r="D652" s="237" t="s">
        <v>15</v>
      </c>
      <c r="E652" s="188">
        <v>2</v>
      </c>
      <c r="F652" s="270">
        <f t="shared" si="17"/>
        <v>2200</v>
      </c>
      <c r="G652" s="164" t="s">
        <v>57</v>
      </c>
      <c r="H652" s="31"/>
    </row>
    <row r="653" spans="1:8" s="118" customFormat="1" x14ac:dyDescent="0.3">
      <c r="A653" s="236">
        <v>644</v>
      </c>
      <c r="B653" s="269" t="s">
        <v>436</v>
      </c>
      <c r="C653" s="267" t="s">
        <v>433</v>
      </c>
      <c r="D653" s="237" t="s">
        <v>15</v>
      </c>
      <c r="E653" s="188">
        <v>2</v>
      </c>
      <c r="F653" s="270">
        <f t="shared" si="17"/>
        <v>2200</v>
      </c>
      <c r="G653" s="164" t="s">
        <v>56</v>
      </c>
      <c r="H653" s="31"/>
    </row>
    <row r="654" spans="1:8" s="118" customFormat="1" x14ac:dyDescent="0.3">
      <c r="A654" s="236">
        <v>645</v>
      </c>
      <c r="B654" s="269" t="s">
        <v>437</v>
      </c>
      <c r="C654" s="267" t="s">
        <v>433</v>
      </c>
      <c r="D654" s="237" t="s">
        <v>15</v>
      </c>
      <c r="E654" s="188">
        <v>2</v>
      </c>
      <c r="F654" s="270">
        <f t="shared" si="17"/>
        <v>2200</v>
      </c>
      <c r="G654" s="164" t="s">
        <v>81</v>
      </c>
      <c r="H654" s="31"/>
    </row>
    <row r="655" spans="1:8" s="118" customFormat="1" x14ac:dyDescent="0.3">
      <c r="A655" s="236">
        <v>646</v>
      </c>
      <c r="B655" s="269" t="s">
        <v>438</v>
      </c>
      <c r="C655" s="267" t="s">
        <v>433</v>
      </c>
      <c r="D655" s="237" t="s">
        <v>15</v>
      </c>
      <c r="E655" s="188">
        <v>2</v>
      </c>
      <c r="F655" s="270">
        <f t="shared" si="17"/>
        <v>2200</v>
      </c>
      <c r="G655" s="164" t="s">
        <v>80</v>
      </c>
      <c r="H655" s="31"/>
    </row>
    <row r="656" spans="1:8" s="118" customFormat="1" x14ac:dyDescent="0.3">
      <c r="A656" s="236">
        <v>647</v>
      </c>
      <c r="B656" s="139" t="s">
        <v>443</v>
      </c>
      <c r="C656" s="139" t="s">
        <v>444</v>
      </c>
      <c r="D656" s="188" t="s">
        <v>9</v>
      </c>
      <c r="E656" s="127">
        <v>25</v>
      </c>
      <c r="F656" s="263">
        <v>3600</v>
      </c>
      <c r="G656" s="164" t="s">
        <v>80</v>
      </c>
      <c r="H656" s="31"/>
    </row>
    <row r="657" spans="1:8" s="118" customFormat="1" x14ac:dyDescent="0.3">
      <c r="A657" s="236">
        <v>648</v>
      </c>
      <c r="B657" s="139" t="s">
        <v>445</v>
      </c>
      <c r="C657" s="139" t="s">
        <v>446</v>
      </c>
      <c r="D657" s="188" t="s">
        <v>16</v>
      </c>
      <c r="E657" s="127">
        <v>2</v>
      </c>
      <c r="F657" s="263">
        <v>2400</v>
      </c>
      <c r="G657" s="164" t="s">
        <v>56</v>
      </c>
      <c r="H657" s="31"/>
    </row>
    <row r="658" spans="1:8" s="118" customFormat="1" x14ac:dyDescent="0.3">
      <c r="A658" s="236">
        <v>649</v>
      </c>
      <c r="B658" s="212" t="s">
        <v>377</v>
      </c>
      <c r="C658" s="229" t="s">
        <v>141</v>
      </c>
      <c r="D658" s="188" t="s">
        <v>15</v>
      </c>
      <c r="E658" s="188">
        <v>3</v>
      </c>
      <c r="F658" s="270">
        <v>3200</v>
      </c>
      <c r="G658" s="164" t="s">
        <v>57</v>
      </c>
      <c r="H658" s="31"/>
    </row>
    <row r="659" spans="1:8" s="118" customFormat="1" x14ac:dyDescent="0.3">
      <c r="A659" s="236">
        <v>650</v>
      </c>
      <c r="B659" s="212" t="s">
        <v>215</v>
      </c>
      <c r="C659" s="229" t="s">
        <v>142</v>
      </c>
      <c r="D659" s="188" t="s">
        <v>15</v>
      </c>
      <c r="E659" s="188">
        <v>2</v>
      </c>
      <c r="F659" s="270">
        <f>E659*400</f>
        <v>800</v>
      </c>
      <c r="G659" s="164" t="s">
        <v>56</v>
      </c>
      <c r="H659" s="31"/>
    </row>
    <row r="660" spans="1:8" s="118" customFormat="1" x14ac:dyDescent="0.3">
      <c r="A660" s="236">
        <v>651</v>
      </c>
      <c r="B660" s="212" t="s">
        <v>216</v>
      </c>
      <c r="C660" s="229" t="s">
        <v>214</v>
      </c>
      <c r="D660" s="188" t="s">
        <v>15</v>
      </c>
      <c r="E660" s="188">
        <v>5</v>
      </c>
      <c r="F660" s="270">
        <f t="shared" ref="F660:F678" si="18">243381*E660/136</f>
        <v>8947.8308823529405</v>
      </c>
      <c r="G660" s="164" t="s">
        <v>81</v>
      </c>
      <c r="H660" s="31"/>
    </row>
    <row r="661" spans="1:8" s="118" customFormat="1" x14ac:dyDescent="0.3">
      <c r="A661" s="236">
        <v>652</v>
      </c>
      <c r="B661" s="212" t="s">
        <v>217</v>
      </c>
      <c r="C661" s="229" t="s">
        <v>214</v>
      </c>
      <c r="D661" s="188" t="s">
        <v>15</v>
      </c>
      <c r="E661" s="188">
        <v>4</v>
      </c>
      <c r="F661" s="270">
        <f t="shared" si="18"/>
        <v>7158.2647058823532</v>
      </c>
      <c r="G661" s="164" t="s">
        <v>80</v>
      </c>
      <c r="H661" s="31"/>
    </row>
    <row r="662" spans="1:8" s="118" customFormat="1" x14ac:dyDescent="0.3">
      <c r="A662" s="236">
        <v>653</v>
      </c>
      <c r="B662" s="212" t="s">
        <v>218</v>
      </c>
      <c r="C662" s="229" t="s">
        <v>214</v>
      </c>
      <c r="D662" s="188" t="s">
        <v>15</v>
      </c>
      <c r="E662" s="188">
        <v>4</v>
      </c>
      <c r="F662" s="270">
        <f t="shared" si="18"/>
        <v>7158.2647058823532</v>
      </c>
      <c r="G662" s="164" t="s">
        <v>80</v>
      </c>
      <c r="H662" s="31"/>
    </row>
    <row r="663" spans="1:8" s="118" customFormat="1" x14ac:dyDescent="0.3">
      <c r="A663" s="236">
        <v>654</v>
      </c>
      <c r="B663" s="212" t="s">
        <v>219</v>
      </c>
      <c r="C663" s="229" t="s">
        <v>214</v>
      </c>
      <c r="D663" s="188" t="s">
        <v>15</v>
      </c>
      <c r="E663" s="188">
        <v>9</v>
      </c>
      <c r="F663" s="270">
        <f t="shared" si="18"/>
        <v>16106.095588235294</v>
      </c>
      <c r="G663" s="164" t="s">
        <v>56</v>
      </c>
      <c r="H663" s="31"/>
    </row>
    <row r="664" spans="1:8" s="118" customFormat="1" x14ac:dyDescent="0.3">
      <c r="A664" s="236">
        <v>655</v>
      </c>
      <c r="B664" s="213" t="s">
        <v>220</v>
      </c>
      <c r="C664" s="229" t="s">
        <v>214</v>
      </c>
      <c r="D664" s="188" t="s">
        <v>15</v>
      </c>
      <c r="E664" s="188">
        <v>6</v>
      </c>
      <c r="F664" s="270">
        <f t="shared" si="18"/>
        <v>10737.39705882353</v>
      </c>
      <c r="G664" s="164" t="s">
        <v>56</v>
      </c>
      <c r="H664" s="31"/>
    </row>
    <row r="665" spans="1:8" s="118" customFormat="1" x14ac:dyDescent="0.3">
      <c r="A665" s="236">
        <v>656</v>
      </c>
      <c r="B665" s="212" t="s">
        <v>221</v>
      </c>
      <c r="C665" s="229" t="s">
        <v>214</v>
      </c>
      <c r="D665" s="188" t="s">
        <v>15</v>
      </c>
      <c r="E665" s="188">
        <v>9</v>
      </c>
      <c r="F665" s="270">
        <f t="shared" si="18"/>
        <v>16106.095588235294</v>
      </c>
      <c r="G665" s="164" t="s">
        <v>81</v>
      </c>
      <c r="H665" s="31"/>
    </row>
    <row r="666" spans="1:8" s="118" customFormat="1" x14ac:dyDescent="0.3">
      <c r="A666" s="236">
        <v>657</v>
      </c>
      <c r="B666" s="212" t="s">
        <v>222</v>
      </c>
      <c r="C666" s="229" t="s">
        <v>214</v>
      </c>
      <c r="D666" s="188" t="s">
        <v>15</v>
      </c>
      <c r="E666" s="188">
        <v>9</v>
      </c>
      <c r="F666" s="270">
        <f t="shared" si="18"/>
        <v>16106.095588235294</v>
      </c>
      <c r="G666" s="164" t="s">
        <v>57</v>
      </c>
      <c r="H666" s="31"/>
    </row>
    <row r="667" spans="1:8" s="118" customFormat="1" x14ac:dyDescent="0.3">
      <c r="A667" s="236">
        <v>658</v>
      </c>
      <c r="B667" s="212" t="s">
        <v>223</v>
      </c>
      <c r="C667" s="229" t="s">
        <v>214</v>
      </c>
      <c r="D667" s="188" t="s">
        <v>15</v>
      </c>
      <c r="E667" s="188">
        <v>12</v>
      </c>
      <c r="F667" s="270">
        <f t="shared" si="18"/>
        <v>21474.794117647059</v>
      </c>
      <c r="G667" s="164" t="s">
        <v>81</v>
      </c>
      <c r="H667" s="31"/>
    </row>
    <row r="668" spans="1:8" s="118" customFormat="1" x14ac:dyDescent="0.3">
      <c r="A668" s="236">
        <v>659</v>
      </c>
      <c r="B668" s="212" t="s">
        <v>224</v>
      </c>
      <c r="C668" s="229" t="s">
        <v>214</v>
      </c>
      <c r="D668" s="188" t="s">
        <v>15</v>
      </c>
      <c r="E668" s="188">
        <v>10</v>
      </c>
      <c r="F668" s="270">
        <f t="shared" si="18"/>
        <v>17895.661764705881</v>
      </c>
      <c r="G668" s="164" t="s">
        <v>81</v>
      </c>
      <c r="H668" s="31"/>
    </row>
    <row r="669" spans="1:8" s="118" customFormat="1" x14ac:dyDescent="0.3">
      <c r="A669" s="236">
        <v>660</v>
      </c>
      <c r="B669" s="212" t="s">
        <v>225</v>
      </c>
      <c r="C669" s="229" t="s">
        <v>214</v>
      </c>
      <c r="D669" s="188" t="s">
        <v>15</v>
      </c>
      <c r="E669" s="188">
        <v>11</v>
      </c>
      <c r="F669" s="270">
        <f t="shared" si="18"/>
        <v>19685.227941176472</v>
      </c>
      <c r="G669" s="164" t="s">
        <v>56</v>
      </c>
      <c r="H669" s="31"/>
    </row>
    <row r="670" spans="1:8" s="118" customFormat="1" x14ac:dyDescent="0.3">
      <c r="A670" s="236">
        <v>661</v>
      </c>
      <c r="B670" s="212" t="s">
        <v>226</v>
      </c>
      <c r="C670" s="229" t="s">
        <v>214</v>
      </c>
      <c r="D670" s="188" t="s">
        <v>15</v>
      </c>
      <c r="E670" s="188">
        <v>1</v>
      </c>
      <c r="F670" s="270">
        <f t="shared" si="18"/>
        <v>1789.5661764705883</v>
      </c>
      <c r="G670" s="164" t="s">
        <v>81</v>
      </c>
      <c r="H670" s="31"/>
    </row>
    <row r="671" spans="1:8" s="118" customFormat="1" x14ac:dyDescent="0.3">
      <c r="A671" s="236">
        <v>662</v>
      </c>
      <c r="B671" s="212" t="s">
        <v>227</v>
      </c>
      <c r="C671" s="229" t="s">
        <v>214</v>
      </c>
      <c r="D671" s="188" t="s">
        <v>15</v>
      </c>
      <c r="E671" s="188">
        <v>9</v>
      </c>
      <c r="F671" s="270">
        <f t="shared" si="18"/>
        <v>16106.095588235294</v>
      </c>
      <c r="G671" s="164" t="s">
        <v>80</v>
      </c>
      <c r="H671" s="31"/>
    </row>
    <row r="672" spans="1:8" s="118" customFormat="1" x14ac:dyDescent="0.3">
      <c r="A672" s="236">
        <v>663</v>
      </c>
      <c r="B672" s="212" t="s">
        <v>228</v>
      </c>
      <c r="C672" s="229" t="s">
        <v>214</v>
      </c>
      <c r="D672" s="188" t="s">
        <v>15</v>
      </c>
      <c r="E672" s="188">
        <v>2</v>
      </c>
      <c r="F672" s="270">
        <f t="shared" si="18"/>
        <v>3579.1323529411766</v>
      </c>
      <c r="G672" s="164" t="s">
        <v>80</v>
      </c>
      <c r="H672" s="31"/>
    </row>
    <row r="673" spans="1:8" s="118" customFormat="1" x14ac:dyDescent="0.3">
      <c r="A673" s="236">
        <v>664</v>
      </c>
      <c r="B673" s="212" t="s">
        <v>229</v>
      </c>
      <c r="C673" s="229" t="s">
        <v>214</v>
      </c>
      <c r="D673" s="188" t="s">
        <v>15</v>
      </c>
      <c r="E673" s="188">
        <v>3</v>
      </c>
      <c r="F673" s="270">
        <f t="shared" si="18"/>
        <v>5368.6985294117649</v>
      </c>
      <c r="G673" s="164" t="s">
        <v>56</v>
      </c>
      <c r="H673" s="31"/>
    </row>
    <row r="674" spans="1:8" s="118" customFormat="1" x14ac:dyDescent="0.3">
      <c r="A674" s="236">
        <v>665</v>
      </c>
      <c r="B674" s="212" t="s">
        <v>230</v>
      </c>
      <c r="C674" s="229" t="s">
        <v>214</v>
      </c>
      <c r="D674" s="188" t="s">
        <v>15</v>
      </c>
      <c r="E674" s="188">
        <v>5</v>
      </c>
      <c r="F674" s="270">
        <f t="shared" si="18"/>
        <v>8947.8308823529405</v>
      </c>
      <c r="G674" s="164" t="s">
        <v>57</v>
      </c>
      <c r="H674" s="31"/>
    </row>
    <row r="675" spans="1:8" s="118" customFormat="1" x14ac:dyDescent="0.3">
      <c r="A675" s="236">
        <v>666</v>
      </c>
      <c r="B675" s="212" t="s">
        <v>231</v>
      </c>
      <c r="C675" s="229" t="s">
        <v>214</v>
      </c>
      <c r="D675" s="188" t="s">
        <v>15</v>
      </c>
      <c r="E675" s="188">
        <v>4</v>
      </c>
      <c r="F675" s="270">
        <f t="shared" si="18"/>
        <v>7158.2647058823532</v>
      </c>
      <c r="G675" s="164" t="s">
        <v>81</v>
      </c>
      <c r="H675" s="31"/>
    </row>
    <row r="676" spans="1:8" s="118" customFormat="1" x14ac:dyDescent="0.3">
      <c r="A676" s="236">
        <v>667</v>
      </c>
      <c r="B676" s="212" t="s">
        <v>232</v>
      </c>
      <c r="C676" s="229" t="s">
        <v>214</v>
      </c>
      <c r="D676" s="188" t="s">
        <v>15</v>
      </c>
      <c r="E676" s="188">
        <v>1</v>
      </c>
      <c r="F676" s="270">
        <f t="shared" si="18"/>
        <v>1789.5661764705883</v>
      </c>
      <c r="G676" s="164" t="s">
        <v>57</v>
      </c>
      <c r="H676" s="31"/>
    </row>
    <row r="677" spans="1:8" s="118" customFormat="1" x14ac:dyDescent="0.3">
      <c r="A677" s="236">
        <v>668</v>
      </c>
      <c r="B677" s="212" t="s">
        <v>233</v>
      </c>
      <c r="C677" s="229" t="s">
        <v>214</v>
      </c>
      <c r="D677" s="188" t="s">
        <v>15</v>
      </c>
      <c r="E677" s="188">
        <v>5</v>
      </c>
      <c r="F677" s="270">
        <f t="shared" si="18"/>
        <v>8947.8308823529405</v>
      </c>
      <c r="G677" s="164" t="s">
        <v>81</v>
      </c>
      <c r="H677" s="31"/>
    </row>
    <row r="678" spans="1:8" s="118" customFormat="1" x14ac:dyDescent="0.3">
      <c r="A678" s="236">
        <v>669</v>
      </c>
      <c r="B678" s="212" t="s">
        <v>234</v>
      </c>
      <c r="C678" s="229" t="s">
        <v>214</v>
      </c>
      <c r="D678" s="188" t="s">
        <v>15</v>
      </c>
      <c r="E678" s="188">
        <v>3</v>
      </c>
      <c r="F678" s="270">
        <f t="shared" si="18"/>
        <v>5368.6985294117649</v>
      </c>
      <c r="G678" s="164" t="s">
        <v>81</v>
      </c>
      <c r="H678" s="31"/>
    </row>
    <row r="679" spans="1:8" s="118" customFormat="1" x14ac:dyDescent="0.3">
      <c r="A679" s="236">
        <v>670</v>
      </c>
      <c r="B679" s="228" t="s">
        <v>458</v>
      </c>
      <c r="C679" s="229" t="s">
        <v>68</v>
      </c>
      <c r="D679" s="188" t="s">
        <v>15</v>
      </c>
      <c r="E679" s="188">
        <v>1</v>
      </c>
      <c r="F679" s="270">
        <f>1100*E679</f>
        <v>1100</v>
      </c>
      <c r="G679" s="164" t="s">
        <v>56</v>
      </c>
      <c r="H679" s="31"/>
    </row>
    <row r="680" spans="1:8" s="118" customFormat="1" x14ac:dyDescent="0.3">
      <c r="A680" s="236">
        <v>671</v>
      </c>
      <c r="B680" s="228" t="s">
        <v>459</v>
      </c>
      <c r="C680" s="229" t="s">
        <v>68</v>
      </c>
      <c r="D680" s="188" t="s">
        <v>15</v>
      </c>
      <c r="E680" s="188">
        <v>1</v>
      </c>
      <c r="F680" s="270">
        <f t="shared" ref="F680:F689" si="19">1100*E680</f>
        <v>1100</v>
      </c>
      <c r="G680" s="164" t="s">
        <v>81</v>
      </c>
      <c r="H680" s="31"/>
    </row>
    <row r="681" spans="1:8" s="118" customFormat="1" x14ac:dyDescent="0.3">
      <c r="A681" s="236">
        <v>672</v>
      </c>
      <c r="B681" s="228" t="s">
        <v>460</v>
      </c>
      <c r="C681" s="229" t="s">
        <v>68</v>
      </c>
      <c r="D681" s="188" t="s">
        <v>15</v>
      </c>
      <c r="E681" s="188">
        <v>3</v>
      </c>
      <c r="F681" s="270">
        <f t="shared" si="19"/>
        <v>3300</v>
      </c>
      <c r="G681" s="164" t="s">
        <v>80</v>
      </c>
      <c r="H681" s="31"/>
    </row>
    <row r="682" spans="1:8" s="118" customFormat="1" x14ac:dyDescent="0.3">
      <c r="A682" s="236">
        <v>673</v>
      </c>
      <c r="B682" s="228" t="s">
        <v>461</v>
      </c>
      <c r="C682" s="229" t="s">
        <v>68</v>
      </c>
      <c r="D682" s="188" t="s">
        <v>15</v>
      </c>
      <c r="E682" s="188">
        <v>2</v>
      </c>
      <c r="F682" s="270">
        <f t="shared" si="19"/>
        <v>2200</v>
      </c>
      <c r="G682" s="164" t="s">
        <v>56</v>
      </c>
      <c r="H682" s="31"/>
    </row>
    <row r="683" spans="1:8" s="118" customFormat="1" x14ac:dyDescent="0.3">
      <c r="A683" s="236">
        <v>674</v>
      </c>
      <c r="B683" s="145" t="s">
        <v>462</v>
      </c>
      <c r="C683" s="229" t="s">
        <v>68</v>
      </c>
      <c r="D683" s="188" t="s">
        <v>15</v>
      </c>
      <c r="E683" s="188">
        <v>4</v>
      </c>
      <c r="F683" s="270">
        <f t="shared" si="19"/>
        <v>4400</v>
      </c>
      <c r="G683" s="164" t="s">
        <v>57</v>
      </c>
      <c r="H683" s="31"/>
    </row>
    <row r="684" spans="1:8" s="118" customFormat="1" x14ac:dyDescent="0.3">
      <c r="A684" s="236">
        <v>675</v>
      </c>
      <c r="B684" s="145" t="s">
        <v>463</v>
      </c>
      <c r="C684" s="229" t="s">
        <v>68</v>
      </c>
      <c r="D684" s="188" t="s">
        <v>15</v>
      </c>
      <c r="E684" s="188">
        <v>1</v>
      </c>
      <c r="F684" s="270">
        <f t="shared" si="19"/>
        <v>1100</v>
      </c>
      <c r="G684" s="164" t="s">
        <v>81</v>
      </c>
      <c r="H684" s="31"/>
    </row>
    <row r="685" spans="1:8" s="118" customFormat="1" x14ac:dyDescent="0.3">
      <c r="A685" s="236">
        <v>676</v>
      </c>
      <c r="B685" s="145" t="s">
        <v>464</v>
      </c>
      <c r="C685" s="229" t="s">
        <v>68</v>
      </c>
      <c r="D685" s="188" t="s">
        <v>15</v>
      </c>
      <c r="E685" s="188">
        <v>1</v>
      </c>
      <c r="F685" s="270">
        <f t="shared" si="19"/>
        <v>1100</v>
      </c>
      <c r="G685" s="164" t="s">
        <v>57</v>
      </c>
      <c r="H685" s="31"/>
    </row>
    <row r="686" spans="1:8" s="118" customFormat="1" x14ac:dyDescent="0.3">
      <c r="A686" s="236">
        <v>677</v>
      </c>
      <c r="B686" s="145" t="s">
        <v>465</v>
      </c>
      <c r="C686" s="229" t="s">
        <v>68</v>
      </c>
      <c r="D686" s="188" t="s">
        <v>15</v>
      </c>
      <c r="E686" s="188">
        <v>1</v>
      </c>
      <c r="F686" s="270">
        <f t="shared" si="19"/>
        <v>1100</v>
      </c>
      <c r="G686" s="164" t="s">
        <v>81</v>
      </c>
      <c r="H686" s="31"/>
    </row>
    <row r="687" spans="1:8" s="118" customFormat="1" x14ac:dyDescent="0.3">
      <c r="A687" s="236">
        <v>678</v>
      </c>
      <c r="B687" s="145" t="s">
        <v>466</v>
      </c>
      <c r="C687" s="229" t="s">
        <v>68</v>
      </c>
      <c r="D687" s="188" t="s">
        <v>15</v>
      </c>
      <c r="E687" s="188">
        <v>1</v>
      </c>
      <c r="F687" s="270">
        <f t="shared" si="19"/>
        <v>1100</v>
      </c>
      <c r="G687" s="164" t="s">
        <v>81</v>
      </c>
      <c r="H687" s="31"/>
    </row>
    <row r="688" spans="1:8" s="118" customFormat="1" x14ac:dyDescent="0.3">
      <c r="A688" s="236">
        <v>679</v>
      </c>
      <c r="B688" s="145" t="s">
        <v>467</v>
      </c>
      <c r="C688" s="229" t="s">
        <v>68</v>
      </c>
      <c r="D688" s="188" t="s">
        <v>15</v>
      </c>
      <c r="E688" s="188">
        <v>1</v>
      </c>
      <c r="F688" s="270">
        <f t="shared" si="19"/>
        <v>1100</v>
      </c>
      <c r="G688" s="164" t="s">
        <v>56</v>
      </c>
      <c r="H688" s="31"/>
    </row>
    <row r="689" spans="1:9" s="118" customFormat="1" x14ac:dyDescent="0.3">
      <c r="A689" s="236">
        <v>680</v>
      </c>
      <c r="B689" s="264" t="s">
        <v>590</v>
      </c>
      <c r="C689" s="229" t="s">
        <v>68</v>
      </c>
      <c r="D689" s="188" t="s">
        <v>15</v>
      </c>
      <c r="E689" s="188">
        <v>4</v>
      </c>
      <c r="F689" s="270">
        <f t="shared" si="19"/>
        <v>4400</v>
      </c>
      <c r="G689" s="164" t="s">
        <v>56</v>
      </c>
      <c r="H689" s="31"/>
    </row>
    <row r="690" spans="1:9" s="118" customFormat="1" x14ac:dyDescent="0.3">
      <c r="A690" s="236">
        <v>681</v>
      </c>
      <c r="B690" s="264" t="s">
        <v>591</v>
      </c>
      <c r="C690" s="264" t="s">
        <v>592</v>
      </c>
      <c r="D690" s="188" t="s">
        <v>9</v>
      </c>
      <c r="E690" s="127">
        <v>25</v>
      </c>
      <c r="F690" s="270">
        <f t="shared" ref="F690" si="20">E690*400</f>
        <v>10000</v>
      </c>
      <c r="G690" s="164" t="s">
        <v>80</v>
      </c>
      <c r="H690" s="31"/>
    </row>
    <row r="691" spans="1:9" s="118" customFormat="1" x14ac:dyDescent="0.3">
      <c r="A691" s="236">
        <v>682</v>
      </c>
      <c r="B691" s="262" t="s">
        <v>597</v>
      </c>
      <c r="C691" s="229" t="s">
        <v>68</v>
      </c>
      <c r="D691" s="188" t="s">
        <v>15</v>
      </c>
      <c r="E691" s="263">
        <v>3</v>
      </c>
      <c r="F691" s="270">
        <f>1100*E691</f>
        <v>3300</v>
      </c>
      <c r="G691" s="164" t="s">
        <v>81</v>
      </c>
      <c r="H691" s="31"/>
      <c r="I691" s="118">
        <v>36.6</v>
      </c>
    </row>
    <row r="692" spans="1:9" s="118" customFormat="1" x14ac:dyDescent="0.3">
      <c r="A692" s="236">
        <v>683</v>
      </c>
      <c r="B692" s="262" t="s">
        <v>598</v>
      </c>
      <c r="C692" s="229" t="s">
        <v>68</v>
      </c>
      <c r="D692" s="188" t="s">
        <v>15</v>
      </c>
      <c r="E692" s="263">
        <v>3</v>
      </c>
      <c r="F692" s="270">
        <f t="shared" ref="F692:F698" si="21">1100*E692</f>
        <v>3300</v>
      </c>
      <c r="G692" s="164" t="s">
        <v>56</v>
      </c>
      <c r="H692" s="31"/>
    </row>
    <row r="693" spans="1:9" s="118" customFormat="1" x14ac:dyDescent="0.3">
      <c r="A693" s="236">
        <v>684</v>
      </c>
      <c r="B693" s="262" t="s">
        <v>599</v>
      </c>
      <c r="C693" s="229" t="s">
        <v>68</v>
      </c>
      <c r="D693" s="188" t="s">
        <v>15</v>
      </c>
      <c r="E693" s="263">
        <v>4</v>
      </c>
      <c r="F693" s="270">
        <f t="shared" si="21"/>
        <v>4400</v>
      </c>
      <c r="G693" s="164" t="s">
        <v>57</v>
      </c>
      <c r="H693" s="31"/>
    </row>
    <row r="694" spans="1:9" s="118" customFormat="1" x14ac:dyDescent="0.3">
      <c r="A694" s="236">
        <v>685</v>
      </c>
      <c r="B694" s="262" t="s">
        <v>600</v>
      </c>
      <c r="C694" s="229" t="s">
        <v>68</v>
      </c>
      <c r="D694" s="188" t="s">
        <v>15</v>
      </c>
      <c r="E694" s="263">
        <v>3</v>
      </c>
      <c r="F694" s="270">
        <f t="shared" si="21"/>
        <v>3300</v>
      </c>
      <c r="G694" s="164" t="s">
        <v>81</v>
      </c>
      <c r="H694" s="31"/>
    </row>
    <row r="695" spans="1:9" s="118" customFormat="1" x14ac:dyDescent="0.3">
      <c r="A695" s="236">
        <v>686</v>
      </c>
      <c r="B695" s="262" t="s">
        <v>601</v>
      </c>
      <c r="C695" s="229" t="s">
        <v>68</v>
      </c>
      <c r="D695" s="188" t="s">
        <v>15</v>
      </c>
      <c r="E695" s="263">
        <v>3</v>
      </c>
      <c r="F695" s="270">
        <f t="shared" si="21"/>
        <v>3300</v>
      </c>
      <c r="G695" s="164" t="s">
        <v>57</v>
      </c>
      <c r="H695" s="31"/>
    </row>
    <row r="696" spans="1:9" s="118" customFormat="1" x14ac:dyDescent="0.3">
      <c r="A696" s="236">
        <v>687</v>
      </c>
      <c r="B696" s="262" t="s">
        <v>602</v>
      </c>
      <c r="C696" s="229" t="s">
        <v>68</v>
      </c>
      <c r="D696" s="188" t="s">
        <v>15</v>
      </c>
      <c r="E696" s="263">
        <v>3</v>
      </c>
      <c r="F696" s="270">
        <f t="shared" si="21"/>
        <v>3300</v>
      </c>
      <c r="G696" s="164" t="s">
        <v>81</v>
      </c>
      <c r="H696" s="31"/>
    </row>
    <row r="697" spans="1:9" s="118" customFormat="1" x14ac:dyDescent="0.3">
      <c r="A697" s="236">
        <v>688</v>
      </c>
      <c r="B697" s="262" t="s">
        <v>920</v>
      </c>
      <c r="C697" s="229" t="s">
        <v>68</v>
      </c>
      <c r="D697" s="188" t="s">
        <v>15</v>
      </c>
      <c r="E697" s="263">
        <v>4</v>
      </c>
      <c r="F697" s="270">
        <f t="shared" si="21"/>
        <v>4400</v>
      </c>
      <c r="G697" s="164" t="s">
        <v>56</v>
      </c>
      <c r="H697" s="31"/>
    </row>
    <row r="698" spans="1:9" s="118" customFormat="1" x14ac:dyDescent="0.3">
      <c r="A698" s="236">
        <v>689</v>
      </c>
      <c r="B698" s="262" t="s">
        <v>921</v>
      </c>
      <c r="C698" s="229" t="s">
        <v>68</v>
      </c>
      <c r="D698" s="188" t="s">
        <v>15</v>
      </c>
      <c r="E698" s="263">
        <v>2</v>
      </c>
      <c r="F698" s="270">
        <f t="shared" si="21"/>
        <v>2200</v>
      </c>
      <c r="G698" s="164" t="s">
        <v>81</v>
      </c>
      <c r="H698" s="31"/>
    </row>
    <row r="699" spans="1:9" s="118" customFormat="1" x14ac:dyDescent="0.3">
      <c r="A699" s="236">
        <v>690</v>
      </c>
      <c r="B699" s="228" t="s">
        <v>486</v>
      </c>
      <c r="C699" s="219" t="s">
        <v>141</v>
      </c>
      <c r="D699" s="215" t="s">
        <v>15</v>
      </c>
      <c r="E699" s="215">
        <v>6</v>
      </c>
      <c r="F699" s="270">
        <f t="shared" ref="F699:F705" si="22">243381*E699/136</f>
        <v>10737.39705882353</v>
      </c>
      <c r="G699" s="164" t="s">
        <v>80</v>
      </c>
      <c r="H699" s="31"/>
    </row>
    <row r="700" spans="1:9" s="118" customFormat="1" x14ac:dyDescent="0.3">
      <c r="A700" s="236">
        <v>691</v>
      </c>
      <c r="B700" s="228" t="s">
        <v>487</v>
      </c>
      <c r="C700" s="219" t="s">
        <v>141</v>
      </c>
      <c r="D700" s="215" t="s">
        <v>15</v>
      </c>
      <c r="E700" s="215">
        <v>19</v>
      </c>
      <c r="F700" s="270">
        <f t="shared" si="22"/>
        <v>34001.757352941175</v>
      </c>
      <c r="G700" s="164" t="s">
        <v>80</v>
      </c>
      <c r="H700" s="31"/>
    </row>
    <row r="701" spans="1:9" s="118" customFormat="1" x14ac:dyDescent="0.3">
      <c r="A701" s="236">
        <v>692</v>
      </c>
      <c r="B701" s="228" t="s">
        <v>488</v>
      </c>
      <c r="C701" s="219" t="s">
        <v>141</v>
      </c>
      <c r="D701" s="215" t="s">
        <v>15</v>
      </c>
      <c r="E701" s="215">
        <v>2</v>
      </c>
      <c r="F701" s="270">
        <f t="shared" si="22"/>
        <v>3579.1323529411766</v>
      </c>
      <c r="G701" s="164" t="s">
        <v>56</v>
      </c>
      <c r="H701" s="31"/>
    </row>
    <row r="702" spans="1:9" s="118" customFormat="1" x14ac:dyDescent="0.3">
      <c r="A702" s="236">
        <v>693</v>
      </c>
      <c r="B702" s="228" t="s">
        <v>489</v>
      </c>
      <c r="C702" s="219" t="s">
        <v>141</v>
      </c>
      <c r="D702" s="215" t="s">
        <v>15</v>
      </c>
      <c r="E702" s="215">
        <v>2</v>
      </c>
      <c r="F702" s="270">
        <f t="shared" si="22"/>
        <v>3579.1323529411766</v>
      </c>
      <c r="G702" s="164" t="s">
        <v>57</v>
      </c>
      <c r="H702" s="31"/>
    </row>
    <row r="703" spans="1:9" s="118" customFormat="1" x14ac:dyDescent="0.3">
      <c r="A703" s="236">
        <v>694</v>
      </c>
      <c r="B703" s="228" t="s">
        <v>490</v>
      </c>
      <c r="C703" s="219" t="s">
        <v>141</v>
      </c>
      <c r="D703" s="215" t="s">
        <v>15</v>
      </c>
      <c r="E703" s="215">
        <v>2</v>
      </c>
      <c r="F703" s="270">
        <f t="shared" si="22"/>
        <v>3579.1323529411766</v>
      </c>
      <c r="G703" s="164" t="s">
        <v>56</v>
      </c>
      <c r="H703" s="31"/>
    </row>
    <row r="704" spans="1:9" s="118" customFormat="1" x14ac:dyDescent="0.3">
      <c r="A704" s="236">
        <v>695</v>
      </c>
      <c r="B704" s="228" t="s">
        <v>491</v>
      </c>
      <c r="C704" s="219" t="s">
        <v>141</v>
      </c>
      <c r="D704" s="215" t="s">
        <v>15</v>
      </c>
      <c r="E704" s="215">
        <v>3</v>
      </c>
      <c r="F704" s="270">
        <f t="shared" si="22"/>
        <v>5368.6985294117649</v>
      </c>
      <c r="G704" s="164" t="s">
        <v>81</v>
      </c>
      <c r="H704" s="31"/>
    </row>
    <row r="705" spans="1:8" s="118" customFormat="1" x14ac:dyDescent="0.3">
      <c r="A705" s="236">
        <v>696</v>
      </c>
      <c r="B705" s="228" t="s">
        <v>492</v>
      </c>
      <c r="C705" s="219" t="s">
        <v>141</v>
      </c>
      <c r="D705" s="215" t="s">
        <v>15</v>
      </c>
      <c r="E705" s="215">
        <v>10</v>
      </c>
      <c r="F705" s="270">
        <f t="shared" si="22"/>
        <v>17895.661764705881</v>
      </c>
      <c r="G705" s="164" t="s">
        <v>80</v>
      </c>
      <c r="H705" s="31"/>
    </row>
    <row r="706" spans="1:8" s="118" customFormat="1" x14ac:dyDescent="0.3">
      <c r="A706" s="236">
        <v>697</v>
      </c>
      <c r="B706" s="228" t="s">
        <v>493</v>
      </c>
      <c r="C706" s="219" t="s">
        <v>142</v>
      </c>
      <c r="D706" s="215" t="s">
        <v>15</v>
      </c>
      <c r="E706" s="215">
        <v>6</v>
      </c>
      <c r="F706" s="270">
        <f>900*E706</f>
        <v>5400</v>
      </c>
      <c r="G706" s="164" t="s">
        <v>80</v>
      </c>
      <c r="H706" s="31"/>
    </row>
    <row r="707" spans="1:8" s="118" customFormat="1" x14ac:dyDescent="0.3">
      <c r="A707" s="236">
        <v>698</v>
      </c>
      <c r="B707" s="228" t="s">
        <v>494</v>
      </c>
      <c r="C707" s="219" t="s">
        <v>142</v>
      </c>
      <c r="D707" s="215" t="s">
        <v>15</v>
      </c>
      <c r="E707" s="215">
        <v>2</v>
      </c>
      <c r="F707" s="270">
        <f t="shared" ref="F707:F728" si="23">900*E707</f>
        <v>1800</v>
      </c>
      <c r="G707" s="164" t="s">
        <v>56</v>
      </c>
      <c r="H707" s="31"/>
    </row>
    <row r="708" spans="1:8" s="118" customFormat="1" x14ac:dyDescent="0.3">
      <c r="A708" s="236">
        <v>699</v>
      </c>
      <c r="B708" s="228" t="s">
        <v>495</v>
      </c>
      <c r="C708" s="219" t="s">
        <v>142</v>
      </c>
      <c r="D708" s="215" t="s">
        <v>15</v>
      </c>
      <c r="E708" s="215">
        <v>4</v>
      </c>
      <c r="F708" s="270">
        <f t="shared" si="23"/>
        <v>3600</v>
      </c>
      <c r="G708" s="164" t="s">
        <v>81</v>
      </c>
      <c r="H708" s="31"/>
    </row>
    <row r="709" spans="1:8" s="118" customFormat="1" x14ac:dyDescent="0.3">
      <c r="A709" s="236">
        <v>700</v>
      </c>
      <c r="B709" s="228" t="s">
        <v>479</v>
      </c>
      <c r="C709" s="219" t="s">
        <v>496</v>
      </c>
      <c r="D709" s="215" t="s">
        <v>9</v>
      </c>
      <c r="E709" s="215">
        <v>20</v>
      </c>
      <c r="F709" s="270">
        <v>25000</v>
      </c>
      <c r="G709" s="164" t="s">
        <v>80</v>
      </c>
      <c r="H709" s="31"/>
    </row>
    <row r="710" spans="1:8" s="118" customFormat="1" x14ac:dyDescent="0.3">
      <c r="A710" s="236">
        <v>701</v>
      </c>
      <c r="B710" s="228" t="s">
        <v>478</v>
      </c>
      <c r="C710" s="219" t="s">
        <v>496</v>
      </c>
      <c r="D710" s="215" t="s">
        <v>9</v>
      </c>
      <c r="E710" s="215">
        <v>20</v>
      </c>
      <c r="F710" s="270">
        <v>25000</v>
      </c>
      <c r="G710" s="164" t="s">
        <v>80</v>
      </c>
      <c r="H710" s="31"/>
    </row>
    <row r="711" spans="1:8" s="118" customFormat="1" x14ac:dyDescent="0.3">
      <c r="A711" s="236">
        <v>702</v>
      </c>
      <c r="B711" s="234" t="s">
        <v>477</v>
      </c>
      <c r="C711" s="219" t="s">
        <v>496</v>
      </c>
      <c r="D711" s="215" t="s">
        <v>9</v>
      </c>
      <c r="E711" s="215">
        <v>12</v>
      </c>
      <c r="F711" s="270">
        <v>20000</v>
      </c>
      <c r="G711" s="164" t="s">
        <v>56</v>
      </c>
      <c r="H711" s="31"/>
    </row>
    <row r="712" spans="1:8" s="118" customFormat="1" x14ac:dyDescent="0.3">
      <c r="A712" s="236">
        <v>703</v>
      </c>
      <c r="B712" s="228" t="s">
        <v>483</v>
      </c>
      <c r="C712" s="219" t="s">
        <v>496</v>
      </c>
      <c r="D712" s="215" t="s">
        <v>9</v>
      </c>
      <c r="E712" s="215">
        <v>12</v>
      </c>
      <c r="F712" s="270">
        <v>20000</v>
      </c>
      <c r="G712" s="164" t="s">
        <v>57</v>
      </c>
      <c r="H712" s="31"/>
    </row>
    <row r="713" spans="1:8" s="118" customFormat="1" x14ac:dyDescent="0.3">
      <c r="A713" s="236">
        <v>704</v>
      </c>
      <c r="B713" s="228" t="s">
        <v>480</v>
      </c>
      <c r="C713" s="219" t="s">
        <v>496</v>
      </c>
      <c r="D713" s="215" t="s">
        <v>9</v>
      </c>
      <c r="E713" s="215">
        <v>12</v>
      </c>
      <c r="F713" s="270">
        <v>20000</v>
      </c>
      <c r="G713" s="164" t="s">
        <v>56</v>
      </c>
      <c r="H713" s="31"/>
    </row>
    <row r="714" spans="1:8" s="118" customFormat="1" x14ac:dyDescent="0.3">
      <c r="A714" s="236">
        <v>705</v>
      </c>
      <c r="B714" s="228" t="s">
        <v>482</v>
      </c>
      <c r="C714" s="219" t="s">
        <v>496</v>
      </c>
      <c r="D714" s="215" t="s">
        <v>9</v>
      </c>
      <c r="E714" s="215">
        <v>4</v>
      </c>
      <c r="F714" s="270">
        <v>4500</v>
      </c>
      <c r="G714" s="164" t="s">
        <v>81</v>
      </c>
      <c r="H714" s="31"/>
    </row>
    <row r="715" spans="1:8" s="118" customFormat="1" x14ac:dyDescent="0.3">
      <c r="A715" s="236">
        <v>706</v>
      </c>
      <c r="B715" s="226" t="s">
        <v>518</v>
      </c>
      <c r="C715" s="219" t="s">
        <v>496</v>
      </c>
      <c r="D715" s="215" t="s">
        <v>9</v>
      </c>
      <c r="E715" s="227">
        <v>30</v>
      </c>
      <c r="F715" s="270">
        <v>112037</v>
      </c>
      <c r="G715" s="164" t="s">
        <v>80</v>
      </c>
      <c r="H715" s="31"/>
    </row>
    <row r="716" spans="1:8" s="118" customFormat="1" x14ac:dyDescent="0.3">
      <c r="A716" s="236">
        <v>707</v>
      </c>
      <c r="B716" s="226" t="s">
        <v>519</v>
      </c>
      <c r="C716" s="219" t="s">
        <v>496</v>
      </c>
      <c r="D716" s="215" t="s">
        <v>9</v>
      </c>
      <c r="E716" s="227">
        <v>20</v>
      </c>
      <c r="F716" s="270">
        <f t="shared" ref="F716:F717" si="24">4500*E716</f>
        <v>90000</v>
      </c>
      <c r="G716" s="164" t="s">
        <v>80</v>
      </c>
      <c r="H716" s="31"/>
    </row>
    <row r="717" spans="1:8" s="222" customFormat="1" x14ac:dyDescent="0.3">
      <c r="A717" s="236">
        <v>708</v>
      </c>
      <c r="B717" s="226" t="s">
        <v>520</v>
      </c>
      <c r="C717" s="219" t="s">
        <v>496</v>
      </c>
      <c r="D717" s="215" t="s">
        <v>9</v>
      </c>
      <c r="E717" s="227">
        <v>20</v>
      </c>
      <c r="F717" s="270">
        <f t="shared" si="24"/>
        <v>90000</v>
      </c>
      <c r="G717" s="164" t="s">
        <v>56</v>
      </c>
      <c r="H717" s="225"/>
    </row>
    <row r="718" spans="1:8" s="222" customFormat="1" x14ac:dyDescent="0.3">
      <c r="A718" s="236">
        <v>709</v>
      </c>
      <c r="B718" s="226" t="s">
        <v>521</v>
      </c>
      <c r="C718" s="115" t="s">
        <v>70</v>
      </c>
      <c r="D718" s="227" t="s">
        <v>15</v>
      </c>
      <c r="E718" s="227">
        <v>1</v>
      </c>
      <c r="F718" s="270">
        <f t="shared" si="23"/>
        <v>900</v>
      </c>
      <c r="G718" s="164" t="s">
        <v>81</v>
      </c>
      <c r="H718" s="225"/>
    </row>
    <row r="719" spans="1:8" s="222" customFormat="1" x14ac:dyDescent="0.3">
      <c r="A719" s="236">
        <v>710</v>
      </c>
      <c r="B719" s="226" t="s">
        <v>522</v>
      </c>
      <c r="C719" s="115" t="s">
        <v>517</v>
      </c>
      <c r="D719" s="215" t="s">
        <v>9</v>
      </c>
      <c r="E719" s="227">
        <v>12</v>
      </c>
      <c r="F719" s="270">
        <v>54000</v>
      </c>
      <c r="G719" s="164" t="s">
        <v>80</v>
      </c>
      <c r="H719" s="225"/>
    </row>
    <row r="720" spans="1:8" s="222" customFormat="1" x14ac:dyDescent="0.3">
      <c r="A720" s="236">
        <v>711</v>
      </c>
      <c r="B720" s="226" t="s">
        <v>523</v>
      </c>
      <c r="C720" s="115" t="s">
        <v>517</v>
      </c>
      <c r="D720" s="215" t="s">
        <v>9</v>
      </c>
      <c r="E720" s="227">
        <v>16</v>
      </c>
      <c r="F720" s="270">
        <v>60000</v>
      </c>
      <c r="G720" s="164" t="s">
        <v>80</v>
      </c>
      <c r="H720" s="225"/>
    </row>
    <row r="721" spans="1:8" s="222" customFormat="1" x14ac:dyDescent="0.3">
      <c r="A721" s="236">
        <v>712</v>
      </c>
      <c r="B721" s="226" t="s">
        <v>524</v>
      </c>
      <c r="C721" s="115" t="s">
        <v>517</v>
      </c>
      <c r="D721" s="215" t="s">
        <v>9</v>
      </c>
      <c r="E721" s="227">
        <v>80</v>
      </c>
      <c r="F721" s="270">
        <v>165000</v>
      </c>
      <c r="G721" s="164" t="s">
        <v>56</v>
      </c>
      <c r="H721" s="225"/>
    </row>
    <row r="722" spans="1:8" s="222" customFormat="1" x14ac:dyDescent="0.3">
      <c r="A722" s="236">
        <v>713</v>
      </c>
      <c r="B722" s="159" t="s">
        <v>525</v>
      </c>
      <c r="C722" s="115" t="s">
        <v>70</v>
      </c>
      <c r="D722" s="227" t="s">
        <v>15</v>
      </c>
      <c r="E722" s="227">
        <v>1</v>
      </c>
      <c r="F722" s="270">
        <f t="shared" si="23"/>
        <v>900</v>
      </c>
      <c r="G722" s="164" t="s">
        <v>57</v>
      </c>
      <c r="H722" s="225"/>
    </row>
    <row r="723" spans="1:8" s="222" customFormat="1" x14ac:dyDescent="0.3">
      <c r="A723" s="236">
        <v>714</v>
      </c>
      <c r="B723" s="226" t="s">
        <v>526</v>
      </c>
      <c r="C723" s="226" t="s">
        <v>527</v>
      </c>
      <c r="D723" s="227" t="s">
        <v>15</v>
      </c>
      <c r="E723" s="227">
        <v>3</v>
      </c>
      <c r="F723" s="270">
        <v>12700</v>
      </c>
      <c r="G723" s="164" t="s">
        <v>56</v>
      </c>
      <c r="H723" s="225"/>
    </row>
    <row r="724" spans="1:8" s="222" customFormat="1" x14ac:dyDescent="0.3">
      <c r="A724" s="236">
        <v>715</v>
      </c>
      <c r="B724" s="226" t="s">
        <v>528</v>
      </c>
      <c r="C724" s="226" t="s">
        <v>527</v>
      </c>
      <c r="D724" s="227" t="s">
        <v>15</v>
      </c>
      <c r="E724" s="227">
        <v>3</v>
      </c>
      <c r="F724" s="270">
        <v>12700</v>
      </c>
      <c r="G724" s="164" t="s">
        <v>81</v>
      </c>
      <c r="H724" s="225"/>
    </row>
    <row r="725" spans="1:8" s="222" customFormat="1" x14ac:dyDescent="0.3">
      <c r="A725" s="236">
        <v>716</v>
      </c>
      <c r="B725" s="226" t="s">
        <v>529</v>
      </c>
      <c r="C725" s="226" t="s">
        <v>527</v>
      </c>
      <c r="D725" s="227" t="s">
        <v>15</v>
      </c>
      <c r="E725" s="227">
        <v>4</v>
      </c>
      <c r="F725" s="270">
        <v>15000</v>
      </c>
      <c r="G725" s="164" t="s">
        <v>80</v>
      </c>
      <c r="H725" s="225"/>
    </row>
    <row r="726" spans="1:8" s="118" customFormat="1" x14ac:dyDescent="0.3">
      <c r="A726" s="236">
        <v>717</v>
      </c>
      <c r="B726" s="226" t="s">
        <v>530</v>
      </c>
      <c r="C726" s="226" t="s">
        <v>143</v>
      </c>
      <c r="D726" s="227" t="s">
        <v>15</v>
      </c>
      <c r="E726" s="227">
        <v>1</v>
      </c>
      <c r="F726" s="270">
        <f t="shared" si="23"/>
        <v>900</v>
      </c>
      <c r="G726" s="164" t="s">
        <v>80</v>
      </c>
      <c r="H726" s="31"/>
    </row>
    <row r="727" spans="1:8" s="118" customFormat="1" x14ac:dyDescent="0.3">
      <c r="A727" s="236">
        <v>718</v>
      </c>
      <c r="B727" s="226" t="s">
        <v>531</v>
      </c>
      <c r="C727" s="226" t="s">
        <v>143</v>
      </c>
      <c r="D727" s="227" t="s">
        <v>15</v>
      </c>
      <c r="E727" s="227">
        <v>5</v>
      </c>
      <c r="F727" s="270">
        <f t="shared" si="23"/>
        <v>4500</v>
      </c>
      <c r="G727" s="164" t="s">
        <v>56</v>
      </c>
      <c r="H727" s="31"/>
    </row>
    <row r="728" spans="1:8" s="118" customFormat="1" x14ac:dyDescent="0.3">
      <c r="A728" s="236">
        <v>719</v>
      </c>
      <c r="B728" s="226" t="s">
        <v>532</v>
      </c>
      <c r="C728" s="226" t="s">
        <v>143</v>
      </c>
      <c r="D728" s="227" t="s">
        <v>15</v>
      </c>
      <c r="E728" s="227">
        <v>2</v>
      </c>
      <c r="F728" s="270">
        <f t="shared" si="23"/>
        <v>1800</v>
      </c>
      <c r="G728" s="164" t="s">
        <v>81</v>
      </c>
      <c r="H728" s="31"/>
    </row>
    <row r="729" spans="1:8" s="118" customFormat="1" x14ac:dyDescent="0.3">
      <c r="A729" s="236">
        <v>720</v>
      </c>
      <c r="B729" s="226" t="s">
        <v>513</v>
      </c>
      <c r="C729" s="115" t="s">
        <v>68</v>
      </c>
      <c r="D729" s="227" t="s">
        <v>15</v>
      </c>
      <c r="E729" s="227">
        <v>1</v>
      </c>
      <c r="F729" s="263">
        <v>1340</v>
      </c>
      <c r="G729" s="164" t="s">
        <v>80</v>
      </c>
      <c r="H729" s="31"/>
    </row>
    <row r="730" spans="1:8" s="118" customFormat="1" x14ac:dyDescent="0.3">
      <c r="A730" s="236">
        <v>721</v>
      </c>
      <c r="B730" s="226" t="s">
        <v>514</v>
      </c>
      <c r="C730" s="115" t="s">
        <v>68</v>
      </c>
      <c r="D730" s="227" t="s">
        <v>15</v>
      </c>
      <c r="E730" s="227">
        <v>1</v>
      </c>
      <c r="F730" s="263">
        <v>1340</v>
      </c>
      <c r="G730" s="164" t="s">
        <v>80</v>
      </c>
      <c r="H730" s="31"/>
    </row>
    <row r="731" spans="1:8" s="118" customFormat="1" x14ac:dyDescent="0.3">
      <c r="A731" s="236">
        <v>722</v>
      </c>
      <c r="B731" s="226" t="s">
        <v>533</v>
      </c>
      <c r="C731" s="115" t="s">
        <v>68</v>
      </c>
      <c r="D731" s="227" t="s">
        <v>15</v>
      </c>
      <c r="E731" s="227">
        <v>1</v>
      </c>
      <c r="F731" s="263">
        <v>1340</v>
      </c>
      <c r="G731" s="164" t="s">
        <v>56</v>
      </c>
      <c r="H731" s="31"/>
    </row>
    <row r="732" spans="1:8" s="118" customFormat="1" x14ac:dyDescent="0.3">
      <c r="A732" s="236">
        <v>723</v>
      </c>
      <c r="B732" s="226" t="s">
        <v>534</v>
      </c>
      <c r="C732" s="115" t="s">
        <v>68</v>
      </c>
      <c r="D732" s="227" t="s">
        <v>15</v>
      </c>
      <c r="E732" s="227">
        <v>3</v>
      </c>
      <c r="F732" s="263">
        <f t="shared" ref="F732:F739" si="25">1100*E732</f>
        <v>3300</v>
      </c>
      <c r="G732" s="164" t="s">
        <v>57</v>
      </c>
      <c r="H732" s="31"/>
    </row>
    <row r="733" spans="1:8" s="118" customFormat="1" x14ac:dyDescent="0.3">
      <c r="A733" s="236">
        <v>724</v>
      </c>
      <c r="B733" s="226" t="s">
        <v>535</v>
      </c>
      <c r="C733" s="115" t="s">
        <v>68</v>
      </c>
      <c r="D733" s="227" t="s">
        <v>15</v>
      </c>
      <c r="E733" s="227">
        <v>1</v>
      </c>
      <c r="F733" s="263">
        <v>1340</v>
      </c>
      <c r="G733" s="164" t="s">
        <v>56</v>
      </c>
      <c r="H733" s="31"/>
    </row>
    <row r="734" spans="1:8" s="118" customFormat="1" x14ac:dyDescent="0.3">
      <c r="A734" s="236">
        <v>725</v>
      </c>
      <c r="B734" s="226" t="s">
        <v>536</v>
      </c>
      <c r="C734" s="115" t="s">
        <v>68</v>
      </c>
      <c r="D734" s="227" t="s">
        <v>15</v>
      </c>
      <c r="E734" s="227">
        <v>1</v>
      </c>
      <c r="F734" s="263">
        <v>1340</v>
      </c>
      <c r="G734" s="164" t="s">
        <v>81</v>
      </c>
      <c r="H734" s="31"/>
    </row>
    <row r="735" spans="1:8" s="118" customFormat="1" x14ac:dyDescent="0.3">
      <c r="A735" s="236">
        <v>726</v>
      </c>
      <c r="B735" s="226" t="s">
        <v>516</v>
      </c>
      <c r="C735" s="115" t="s">
        <v>68</v>
      </c>
      <c r="D735" s="227" t="s">
        <v>15</v>
      </c>
      <c r="E735" s="227">
        <v>1</v>
      </c>
      <c r="F735" s="263">
        <v>1340</v>
      </c>
      <c r="G735" s="164" t="s">
        <v>80</v>
      </c>
      <c r="H735" s="31"/>
    </row>
    <row r="736" spans="1:8" s="118" customFormat="1" x14ac:dyDescent="0.3">
      <c r="A736" s="236">
        <v>727</v>
      </c>
      <c r="B736" s="226" t="s">
        <v>537</v>
      </c>
      <c r="C736" s="115" t="s">
        <v>68</v>
      </c>
      <c r="D736" s="227" t="s">
        <v>15</v>
      </c>
      <c r="E736" s="170">
        <v>1</v>
      </c>
      <c r="F736" s="263">
        <v>1340</v>
      </c>
      <c r="G736" s="164" t="s">
        <v>80</v>
      </c>
      <c r="H736" s="31"/>
    </row>
    <row r="737" spans="1:8" s="118" customFormat="1" x14ac:dyDescent="0.3">
      <c r="A737" s="236">
        <v>728</v>
      </c>
      <c r="B737" s="226" t="s">
        <v>538</v>
      </c>
      <c r="C737" s="115" t="s">
        <v>68</v>
      </c>
      <c r="D737" s="227" t="s">
        <v>15</v>
      </c>
      <c r="E737" s="170">
        <v>1</v>
      </c>
      <c r="F737" s="263">
        <v>1340</v>
      </c>
      <c r="G737" s="164" t="s">
        <v>81</v>
      </c>
      <c r="H737" s="31"/>
    </row>
    <row r="738" spans="1:8" s="118" customFormat="1" x14ac:dyDescent="0.3">
      <c r="A738" s="236">
        <v>729</v>
      </c>
      <c r="B738" s="226" t="s">
        <v>539</v>
      </c>
      <c r="C738" s="115" t="s">
        <v>68</v>
      </c>
      <c r="D738" s="227" t="s">
        <v>15</v>
      </c>
      <c r="E738" s="227">
        <v>1</v>
      </c>
      <c r="F738" s="263">
        <v>1340</v>
      </c>
      <c r="G738" s="164" t="s">
        <v>81</v>
      </c>
      <c r="H738" s="31"/>
    </row>
    <row r="739" spans="1:8" s="118" customFormat="1" x14ac:dyDescent="0.3">
      <c r="A739" s="236">
        <v>730</v>
      </c>
      <c r="B739" s="226" t="s">
        <v>540</v>
      </c>
      <c r="C739" s="115" t="s">
        <v>68</v>
      </c>
      <c r="D739" s="227" t="s">
        <v>15</v>
      </c>
      <c r="E739" s="227">
        <v>2</v>
      </c>
      <c r="F739" s="263">
        <f t="shared" si="25"/>
        <v>2200</v>
      </c>
      <c r="G739" s="164" t="s">
        <v>81</v>
      </c>
      <c r="H739" s="31"/>
    </row>
    <row r="740" spans="1:8" x14ac:dyDescent="0.3">
      <c r="A740" s="236">
        <v>731</v>
      </c>
      <c r="B740" s="23" t="s">
        <v>13</v>
      </c>
      <c r="C740" s="138"/>
      <c r="D740" s="22"/>
      <c r="E740" s="64"/>
      <c r="F740" s="64">
        <f>SUM(F605:F739)</f>
        <v>1337943.323529412</v>
      </c>
      <c r="G740" s="122"/>
      <c r="H740" s="31"/>
    </row>
    <row r="741" spans="1:8" ht="15" customHeight="1" x14ac:dyDescent="0.3">
      <c r="A741" s="236">
        <v>732</v>
      </c>
      <c r="B741" s="273" t="s">
        <v>13</v>
      </c>
      <c r="C741" s="154"/>
      <c r="D741" s="66"/>
      <c r="E741" s="130"/>
      <c r="F741" s="130">
        <v>6543413</v>
      </c>
      <c r="G741" s="122"/>
      <c r="H741" s="31"/>
    </row>
    <row r="742" spans="1:8" s="118" customFormat="1" ht="15" customHeight="1" x14ac:dyDescent="0.3">
      <c r="A742" s="236">
        <v>733</v>
      </c>
      <c r="B742" s="138" t="s">
        <v>922</v>
      </c>
      <c r="C742" s="206"/>
      <c r="D742" s="154"/>
      <c r="E742" s="180"/>
      <c r="F742" s="180"/>
      <c r="G742" s="207"/>
      <c r="H742" s="31"/>
    </row>
    <row r="743" spans="1:8" ht="15" customHeight="1" x14ac:dyDescent="0.3">
      <c r="A743" s="236">
        <v>734</v>
      </c>
      <c r="B743" s="154" t="s">
        <v>45</v>
      </c>
      <c r="C743" s="104"/>
      <c r="D743" s="154"/>
      <c r="E743" s="154"/>
      <c r="F743" s="154"/>
      <c r="G743" s="154"/>
      <c r="H743" s="31"/>
    </row>
    <row r="744" spans="1:8" s="118" customFormat="1" ht="15" customHeight="1" x14ac:dyDescent="0.3">
      <c r="A744" s="236">
        <v>735</v>
      </c>
      <c r="B744" s="320" t="s">
        <v>255</v>
      </c>
      <c r="C744" s="241" t="s">
        <v>153</v>
      </c>
      <c r="D744" s="275" t="s">
        <v>16</v>
      </c>
      <c r="E744" s="188">
        <v>1</v>
      </c>
      <c r="F744" s="274">
        <f>285*E744</f>
        <v>285</v>
      </c>
      <c r="G744" s="231" t="s">
        <v>57</v>
      </c>
      <c r="H744" s="31"/>
    </row>
    <row r="745" spans="1:8" s="118" customFormat="1" ht="15" customHeight="1" x14ac:dyDescent="0.3">
      <c r="A745" s="236">
        <v>736</v>
      </c>
      <c r="B745" s="252" t="s">
        <v>419</v>
      </c>
      <c r="C745" s="241" t="s">
        <v>82</v>
      </c>
      <c r="D745" s="275" t="s">
        <v>14</v>
      </c>
      <c r="E745" s="188">
        <v>45</v>
      </c>
      <c r="F745" s="274">
        <f t="shared" ref="F745:F808" si="26">285*E745</f>
        <v>12825</v>
      </c>
      <c r="G745" s="231" t="s">
        <v>57</v>
      </c>
      <c r="H745" s="31"/>
    </row>
    <row r="746" spans="1:8" s="118" customFormat="1" ht="15" customHeight="1" x14ac:dyDescent="0.3">
      <c r="A746" s="236">
        <v>737</v>
      </c>
      <c r="B746" s="115" t="s">
        <v>923</v>
      </c>
      <c r="C746" s="241" t="s">
        <v>82</v>
      </c>
      <c r="D746" s="275" t="s">
        <v>14</v>
      </c>
      <c r="E746" s="188">
        <v>90</v>
      </c>
      <c r="F746" s="274">
        <f t="shared" si="26"/>
        <v>25650</v>
      </c>
      <c r="G746" s="231" t="s">
        <v>57</v>
      </c>
      <c r="H746" s="31"/>
    </row>
    <row r="747" spans="1:8" s="118" customFormat="1" ht="15" customHeight="1" x14ac:dyDescent="0.3">
      <c r="A747" s="236">
        <v>738</v>
      </c>
      <c r="B747" s="115" t="s">
        <v>846</v>
      </c>
      <c r="C747" s="241" t="s">
        <v>82</v>
      </c>
      <c r="D747" s="275" t="s">
        <v>14</v>
      </c>
      <c r="E747" s="188">
        <v>180</v>
      </c>
      <c r="F747" s="274">
        <f t="shared" si="26"/>
        <v>51300</v>
      </c>
      <c r="G747" s="231" t="s">
        <v>80</v>
      </c>
      <c r="H747" s="31"/>
    </row>
    <row r="748" spans="1:8" s="118" customFormat="1" ht="15" customHeight="1" x14ac:dyDescent="0.3">
      <c r="A748" s="236">
        <v>739</v>
      </c>
      <c r="B748" s="115" t="s">
        <v>924</v>
      </c>
      <c r="C748" s="241" t="s">
        <v>447</v>
      </c>
      <c r="D748" s="275" t="s">
        <v>16</v>
      </c>
      <c r="E748" s="188">
        <v>2</v>
      </c>
      <c r="F748" s="274">
        <f t="shared" si="26"/>
        <v>570</v>
      </c>
      <c r="G748" s="231" t="s">
        <v>80</v>
      </c>
      <c r="H748" s="31"/>
    </row>
    <row r="749" spans="1:8" s="118" customFormat="1" ht="17.25" customHeight="1" x14ac:dyDescent="0.3">
      <c r="A749" s="236">
        <v>740</v>
      </c>
      <c r="B749" s="115" t="s">
        <v>925</v>
      </c>
      <c r="C749" s="241" t="s">
        <v>447</v>
      </c>
      <c r="D749" s="275" t="s">
        <v>16</v>
      </c>
      <c r="E749" s="188">
        <v>1</v>
      </c>
      <c r="F749" s="274">
        <f t="shared" si="26"/>
        <v>285</v>
      </c>
      <c r="G749" s="231" t="s">
        <v>80</v>
      </c>
      <c r="H749" s="31"/>
    </row>
    <row r="750" spans="1:8" s="118" customFormat="1" ht="15" customHeight="1" x14ac:dyDescent="0.3">
      <c r="A750" s="236">
        <v>741</v>
      </c>
      <c r="B750" s="115" t="s">
        <v>926</v>
      </c>
      <c r="C750" s="241" t="s">
        <v>82</v>
      </c>
      <c r="D750" s="188" t="s">
        <v>14</v>
      </c>
      <c r="E750" s="188">
        <v>20</v>
      </c>
      <c r="F750" s="274">
        <f t="shared" si="26"/>
        <v>5700</v>
      </c>
      <c r="G750" s="231" t="s">
        <v>80</v>
      </c>
      <c r="H750" s="31"/>
    </row>
    <row r="751" spans="1:8" s="118" customFormat="1" ht="15" customHeight="1" x14ac:dyDescent="0.3">
      <c r="A751" s="236">
        <v>742</v>
      </c>
      <c r="B751" s="264" t="s">
        <v>927</v>
      </c>
      <c r="C751" s="241" t="s">
        <v>447</v>
      </c>
      <c r="D751" s="263" t="s">
        <v>16</v>
      </c>
      <c r="E751" s="263">
        <v>1</v>
      </c>
      <c r="F751" s="274">
        <f t="shared" si="26"/>
        <v>285</v>
      </c>
      <c r="G751" s="231" t="s">
        <v>81</v>
      </c>
      <c r="H751" s="31"/>
    </row>
    <row r="752" spans="1:8" s="118" customFormat="1" ht="15" customHeight="1" x14ac:dyDescent="0.3">
      <c r="A752" s="236">
        <v>743</v>
      </c>
      <c r="B752" s="264" t="s">
        <v>928</v>
      </c>
      <c r="C752" s="241" t="s">
        <v>447</v>
      </c>
      <c r="D752" s="263" t="s">
        <v>16</v>
      </c>
      <c r="E752" s="263">
        <v>5</v>
      </c>
      <c r="F752" s="274">
        <f t="shared" si="26"/>
        <v>1425</v>
      </c>
      <c r="G752" s="231" t="s">
        <v>81</v>
      </c>
      <c r="H752" s="31"/>
    </row>
    <row r="753" spans="1:8" s="118" customFormat="1" ht="15" customHeight="1" x14ac:dyDescent="0.3">
      <c r="A753" s="236">
        <v>744</v>
      </c>
      <c r="B753" s="226" t="s">
        <v>929</v>
      </c>
      <c r="C753" s="241" t="s">
        <v>82</v>
      </c>
      <c r="D753" s="231" t="s">
        <v>14</v>
      </c>
      <c r="E753" s="276">
        <v>18</v>
      </c>
      <c r="F753" s="274">
        <f t="shared" si="26"/>
        <v>5130</v>
      </c>
      <c r="G753" s="231" t="s">
        <v>56</v>
      </c>
      <c r="H753" s="31"/>
    </row>
    <row r="754" spans="1:8" s="217" customFormat="1" ht="15" customHeight="1" x14ac:dyDescent="0.3">
      <c r="A754" s="236">
        <v>745</v>
      </c>
      <c r="B754" s="226" t="s">
        <v>930</v>
      </c>
      <c r="C754" s="241" t="s">
        <v>82</v>
      </c>
      <c r="D754" s="231" t="s">
        <v>14</v>
      </c>
      <c r="E754" s="276">
        <v>20</v>
      </c>
      <c r="F754" s="274">
        <f t="shared" si="26"/>
        <v>5700</v>
      </c>
      <c r="G754" s="231" t="s">
        <v>56</v>
      </c>
      <c r="H754" s="31"/>
    </row>
    <row r="755" spans="1:8" s="217" customFormat="1" ht="15" customHeight="1" x14ac:dyDescent="0.3">
      <c r="A755" s="236">
        <v>746</v>
      </c>
      <c r="B755" s="226" t="s">
        <v>931</v>
      </c>
      <c r="C755" s="241" t="s">
        <v>82</v>
      </c>
      <c r="D755" s="231" t="s">
        <v>14</v>
      </c>
      <c r="E755" s="276">
        <v>40</v>
      </c>
      <c r="F755" s="274">
        <f t="shared" si="26"/>
        <v>11400</v>
      </c>
      <c r="G755" s="231" t="s">
        <v>80</v>
      </c>
      <c r="H755" s="31"/>
    </row>
    <row r="756" spans="1:8" s="217" customFormat="1" ht="15" customHeight="1" x14ac:dyDescent="0.3">
      <c r="A756" s="236">
        <v>747</v>
      </c>
      <c r="B756" s="226" t="s">
        <v>932</v>
      </c>
      <c r="C756" s="241" t="s">
        <v>82</v>
      </c>
      <c r="D756" s="231" t="s">
        <v>14</v>
      </c>
      <c r="E756" s="276">
        <v>40</v>
      </c>
      <c r="F756" s="274">
        <f t="shared" si="26"/>
        <v>11400</v>
      </c>
      <c r="G756" s="231" t="s">
        <v>81</v>
      </c>
      <c r="H756" s="31"/>
    </row>
    <row r="757" spans="1:8" s="217" customFormat="1" ht="15" customHeight="1" x14ac:dyDescent="0.3">
      <c r="A757" s="236">
        <v>748</v>
      </c>
      <c r="B757" s="226" t="s">
        <v>933</v>
      </c>
      <c r="C757" s="241" t="s">
        <v>82</v>
      </c>
      <c r="D757" s="231" t="s">
        <v>14</v>
      </c>
      <c r="E757" s="276">
        <v>46</v>
      </c>
      <c r="F757" s="274">
        <f t="shared" si="26"/>
        <v>13110</v>
      </c>
      <c r="G757" s="231" t="s">
        <v>56</v>
      </c>
      <c r="H757" s="31"/>
    </row>
    <row r="758" spans="1:8" s="217" customFormat="1" ht="15" customHeight="1" x14ac:dyDescent="0.3">
      <c r="A758" s="236">
        <v>749</v>
      </c>
      <c r="B758" s="226" t="s">
        <v>934</v>
      </c>
      <c r="C758" s="241" t="s">
        <v>82</v>
      </c>
      <c r="D758" s="231" t="s">
        <v>14</v>
      </c>
      <c r="E758" s="276">
        <v>20</v>
      </c>
      <c r="F758" s="274">
        <f t="shared" si="26"/>
        <v>5700</v>
      </c>
      <c r="G758" s="231" t="s">
        <v>57</v>
      </c>
      <c r="H758" s="31"/>
    </row>
    <row r="759" spans="1:8" s="217" customFormat="1" ht="15" customHeight="1" x14ac:dyDescent="0.3">
      <c r="A759" s="236">
        <v>750</v>
      </c>
      <c r="B759" s="226" t="s">
        <v>935</v>
      </c>
      <c r="C759" s="241" t="s">
        <v>82</v>
      </c>
      <c r="D759" s="231" t="s">
        <v>14</v>
      </c>
      <c r="E759" s="276">
        <v>40</v>
      </c>
      <c r="F759" s="274">
        <f t="shared" si="26"/>
        <v>11400</v>
      </c>
      <c r="G759" s="231" t="s">
        <v>57</v>
      </c>
      <c r="H759" s="31"/>
    </row>
    <row r="760" spans="1:8" s="217" customFormat="1" ht="15" customHeight="1" x14ac:dyDescent="0.3">
      <c r="A760" s="236">
        <v>751</v>
      </c>
      <c r="B760" s="226" t="s">
        <v>936</v>
      </c>
      <c r="C760" s="241" t="s">
        <v>82</v>
      </c>
      <c r="D760" s="231" t="s">
        <v>14</v>
      </c>
      <c r="E760" s="276">
        <v>20</v>
      </c>
      <c r="F760" s="274">
        <f t="shared" si="26"/>
        <v>5700</v>
      </c>
      <c r="G760" s="231" t="s">
        <v>57</v>
      </c>
      <c r="H760" s="31"/>
    </row>
    <row r="761" spans="1:8" s="217" customFormat="1" ht="15" customHeight="1" x14ac:dyDescent="0.3">
      <c r="A761" s="236">
        <v>752</v>
      </c>
      <c r="B761" s="226" t="s">
        <v>937</v>
      </c>
      <c r="C761" s="241" t="s">
        <v>82</v>
      </c>
      <c r="D761" s="231" t="s">
        <v>14</v>
      </c>
      <c r="E761" s="276">
        <v>20</v>
      </c>
      <c r="F761" s="274">
        <f t="shared" si="26"/>
        <v>5700</v>
      </c>
      <c r="G761" s="231" t="s">
        <v>80</v>
      </c>
      <c r="H761" s="31"/>
    </row>
    <row r="762" spans="1:8" s="217" customFormat="1" ht="15" customHeight="1" x14ac:dyDescent="0.3">
      <c r="A762" s="236">
        <v>753</v>
      </c>
      <c r="B762" s="226" t="s">
        <v>647</v>
      </c>
      <c r="C762" s="241" t="s">
        <v>82</v>
      </c>
      <c r="D762" s="231" t="s">
        <v>14</v>
      </c>
      <c r="E762" s="276">
        <v>20</v>
      </c>
      <c r="F762" s="274">
        <f t="shared" si="26"/>
        <v>5700</v>
      </c>
      <c r="G762" s="231" t="s">
        <v>80</v>
      </c>
      <c r="H762" s="31"/>
    </row>
    <row r="763" spans="1:8" s="217" customFormat="1" ht="15" customHeight="1" x14ac:dyDescent="0.3">
      <c r="A763" s="236">
        <v>754</v>
      </c>
      <c r="B763" s="226" t="s">
        <v>847</v>
      </c>
      <c r="C763" s="241" t="s">
        <v>82</v>
      </c>
      <c r="D763" s="231" t="s">
        <v>14</v>
      </c>
      <c r="E763" s="276">
        <v>21</v>
      </c>
      <c r="F763" s="274">
        <f t="shared" si="26"/>
        <v>5985</v>
      </c>
      <c r="G763" s="231" t="s">
        <v>80</v>
      </c>
      <c r="H763" s="31"/>
    </row>
    <row r="764" spans="1:8" s="118" customFormat="1" ht="15" customHeight="1" x14ac:dyDescent="0.3">
      <c r="A764" s="236">
        <v>755</v>
      </c>
      <c r="B764" s="160" t="s">
        <v>649</v>
      </c>
      <c r="C764" s="241" t="s">
        <v>82</v>
      </c>
      <c r="D764" s="231" t="s">
        <v>14</v>
      </c>
      <c r="E764" s="276">
        <v>12</v>
      </c>
      <c r="F764" s="274">
        <f t="shared" si="26"/>
        <v>3420</v>
      </c>
      <c r="G764" s="231" t="s">
        <v>80</v>
      </c>
      <c r="H764" s="31"/>
    </row>
    <row r="765" spans="1:8" s="118" customFormat="1" ht="15" customHeight="1" x14ac:dyDescent="0.3">
      <c r="A765" s="236">
        <v>756</v>
      </c>
      <c r="B765" s="184" t="s">
        <v>938</v>
      </c>
      <c r="C765" s="241" t="s">
        <v>82</v>
      </c>
      <c r="D765" s="231" t="s">
        <v>14</v>
      </c>
      <c r="E765" s="276">
        <v>18</v>
      </c>
      <c r="F765" s="274">
        <f t="shared" si="26"/>
        <v>5130</v>
      </c>
      <c r="G765" s="231" t="s">
        <v>81</v>
      </c>
      <c r="H765" s="31"/>
    </row>
    <row r="766" spans="1:8" s="118" customFormat="1" ht="15" customHeight="1" x14ac:dyDescent="0.3">
      <c r="A766" s="236">
        <v>757</v>
      </c>
      <c r="B766" s="226" t="s">
        <v>939</v>
      </c>
      <c r="C766" s="241" t="s">
        <v>82</v>
      </c>
      <c r="D766" s="231" t="s">
        <v>14</v>
      </c>
      <c r="E766" s="276">
        <v>15</v>
      </c>
      <c r="F766" s="274">
        <f t="shared" si="26"/>
        <v>4275</v>
      </c>
      <c r="G766" s="231" t="s">
        <v>81</v>
      </c>
      <c r="H766" s="31"/>
    </row>
    <row r="767" spans="1:8" s="118" customFormat="1" ht="15" customHeight="1" x14ac:dyDescent="0.3">
      <c r="A767" s="236">
        <v>758</v>
      </c>
      <c r="B767" s="226" t="s">
        <v>940</v>
      </c>
      <c r="C767" s="241" t="s">
        <v>82</v>
      </c>
      <c r="D767" s="231" t="s">
        <v>14</v>
      </c>
      <c r="E767" s="276">
        <v>14</v>
      </c>
      <c r="F767" s="274">
        <f t="shared" si="26"/>
        <v>3990</v>
      </c>
      <c r="G767" s="231" t="s">
        <v>56</v>
      </c>
      <c r="H767" s="31"/>
    </row>
    <row r="768" spans="1:8" s="118" customFormat="1" ht="15" customHeight="1" x14ac:dyDescent="0.3">
      <c r="A768" s="236">
        <v>759</v>
      </c>
      <c r="B768" s="226" t="s">
        <v>941</v>
      </c>
      <c r="C768" s="241" t="s">
        <v>82</v>
      </c>
      <c r="D768" s="231" t="s">
        <v>14</v>
      </c>
      <c r="E768" s="276">
        <v>112</v>
      </c>
      <c r="F768" s="274">
        <f t="shared" si="26"/>
        <v>31920</v>
      </c>
      <c r="G768" s="231" t="s">
        <v>56</v>
      </c>
      <c r="H768" s="31"/>
    </row>
    <row r="769" spans="1:8" s="118" customFormat="1" ht="15" customHeight="1" x14ac:dyDescent="0.3">
      <c r="A769" s="236">
        <v>760</v>
      </c>
      <c r="B769" s="226" t="s">
        <v>942</v>
      </c>
      <c r="C769" s="241" t="s">
        <v>82</v>
      </c>
      <c r="D769" s="231" t="s">
        <v>14</v>
      </c>
      <c r="E769" s="276">
        <v>125</v>
      </c>
      <c r="F769" s="274">
        <f t="shared" si="26"/>
        <v>35625</v>
      </c>
      <c r="G769" s="231" t="s">
        <v>80</v>
      </c>
      <c r="H769" s="31"/>
    </row>
    <row r="770" spans="1:8" s="118" customFormat="1" ht="15" customHeight="1" x14ac:dyDescent="0.3">
      <c r="A770" s="236">
        <v>761</v>
      </c>
      <c r="B770" s="226" t="s">
        <v>943</v>
      </c>
      <c r="C770" s="241" t="s">
        <v>82</v>
      </c>
      <c r="D770" s="231" t="s">
        <v>14</v>
      </c>
      <c r="E770" s="276">
        <v>70</v>
      </c>
      <c r="F770" s="274">
        <f t="shared" si="26"/>
        <v>19950</v>
      </c>
      <c r="G770" s="231" t="s">
        <v>81</v>
      </c>
      <c r="H770" s="31"/>
    </row>
    <row r="771" spans="1:8" s="118" customFormat="1" ht="15" customHeight="1" x14ac:dyDescent="0.3">
      <c r="A771" s="236">
        <v>762</v>
      </c>
      <c r="B771" s="226" t="s">
        <v>848</v>
      </c>
      <c r="C771" s="241" t="s">
        <v>82</v>
      </c>
      <c r="D771" s="231" t="s">
        <v>14</v>
      </c>
      <c r="E771" s="276">
        <v>90</v>
      </c>
      <c r="F771" s="274">
        <f t="shared" si="26"/>
        <v>25650</v>
      </c>
      <c r="G771" s="231" t="s">
        <v>56</v>
      </c>
      <c r="H771" s="31"/>
    </row>
    <row r="772" spans="1:8" s="118" customFormat="1" ht="15" customHeight="1" x14ac:dyDescent="0.3">
      <c r="A772" s="236">
        <v>763</v>
      </c>
      <c r="B772" s="226" t="s">
        <v>944</v>
      </c>
      <c r="C772" s="241" t="s">
        <v>82</v>
      </c>
      <c r="D772" s="231" t="s">
        <v>14</v>
      </c>
      <c r="E772" s="276">
        <v>60</v>
      </c>
      <c r="F772" s="274">
        <f t="shared" si="26"/>
        <v>17100</v>
      </c>
      <c r="G772" s="231" t="s">
        <v>57</v>
      </c>
      <c r="H772" s="31"/>
    </row>
    <row r="773" spans="1:8" s="118" customFormat="1" ht="15" customHeight="1" x14ac:dyDescent="0.3">
      <c r="A773" s="236">
        <v>764</v>
      </c>
      <c r="B773" s="226" t="s">
        <v>945</v>
      </c>
      <c r="C773" s="241" t="s">
        <v>82</v>
      </c>
      <c r="D773" s="231" t="s">
        <v>14</v>
      </c>
      <c r="E773" s="276">
        <v>75</v>
      </c>
      <c r="F773" s="274">
        <f t="shared" si="26"/>
        <v>21375</v>
      </c>
      <c r="G773" s="231" t="s">
        <v>57</v>
      </c>
      <c r="H773" s="31"/>
    </row>
    <row r="774" spans="1:8" s="118" customFormat="1" ht="15" customHeight="1" x14ac:dyDescent="0.3">
      <c r="A774" s="236">
        <v>765</v>
      </c>
      <c r="B774" s="226" t="s">
        <v>946</v>
      </c>
      <c r="C774" s="241" t="s">
        <v>82</v>
      </c>
      <c r="D774" s="231" t="s">
        <v>14</v>
      </c>
      <c r="E774" s="276">
        <v>40</v>
      </c>
      <c r="F774" s="274">
        <f t="shared" si="26"/>
        <v>11400</v>
      </c>
      <c r="G774" s="231" t="s">
        <v>57</v>
      </c>
      <c r="H774" s="31"/>
    </row>
    <row r="775" spans="1:8" s="118" customFormat="1" ht="15" customHeight="1" x14ac:dyDescent="0.3">
      <c r="A775" s="236">
        <v>766</v>
      </c>
      <c r="B775" s="226" t="s">
        <v>853</v>
      </c>
      <c r="C775" s="241" t="s">
        <v>82</v>
      </c>
      <c r="D775" s="231" t="s">
        <v>14</v>
      </c>
      <c r="E775" s="276">
        <v>115</v>
      </c>
      <c r="F775" s="274">
        <f t="shared" si="26"/>
        <v>32775</v>
      </c>
      <c r="G775" s="231" t="s">
        <v>80</v>
      </c>
      <c r="H775" s="31"/>
    </row>
    <row r="776" spans="1:8" s="118" customFormat="1" ht="15" customHeight="1" x14ac:dyDescent="0.3">
      <c r="A776" s="236">
        <v>767</v>
      </c>
      <c r="B776" s="226" t="s">
        <v>947</v>
      </c>
      <c r="C776" s="241" t="s">
        <v>82</v>
      </c>
      <c r="D776" s="231" t="s">
        <v>14</v>
      </c>
      <c r="E776" s="276">
        <v>80</v>
      </c>
      <c r="F776" s="274">
        <f t="shared" si="26"/>
        <v>22800</v>
      </c>
      <c r="G776" s="231" t="s">
        <v>80</v>
      </c>
      <c r="H776" s="31"/>
    </row>
    <row r="777" spans="1:8" s="118" customFormat="1" ht="15" customHeight="1" x14ac:dyDescent="0.3">
      <c r="A777" s="236">
        <v>768</v>
      </c>
      <c r="B777" s="226" t="s">
        <v>948</v>
      </c>
      <c r="C777" s="241" t="s">
        <v>82</v>
      </c>
      <c r="D777" s="231" t="s">
        <v>14</v>
      </c>
      <c r="E777" s="276">
        <v>130</v>
      </c>
      <c r="F777" s="274">
        <f t="shared" si="26"/>
        <v>37050</v>
      </c>
      <c r="G777" s="231" t="s">
        <v>80</v>
      </c>
      <c r="H777" s="31"/>
    </row>
    <row r="778" spans="1:8" s="118" customFormat="1" ht="15" customHeight="1" x14ac:dyDescent="0.3">
      <c r="A778" s="236">
        <v>769</v>
      </c>
      <c r="B778" s="226" t="s">
        <v>747</v>
      </c>
      <c r="C778" s="241" t="s">
        <v>82</v>
      </c>
      <c r="D778" s="231" t="s">
        <v>14</v>
      </c>
      <c r="E778" s="276">
        <v>125</v>
      </c>
      <c r="F778" s="274">
        <f t="shared" si="26"/>
        <v>35625</v>
      </c>
      <c r="G778" s="231" t="s">
        <v>80</v>
      </c>
      <c r="H778" s="31"/>
    </row>
    <row r="779" spans="1:8" s="118" customFormat="1" ht="15" customHeight="1" x14ac:dyDescent="0.3">
      <c r="A779" s="236">
        <v>770</v>
      </c>
      <c r="B779" s="226" t="s">
        <v>750</v>
      </c>
      <c r="C779" s="241" t="s">
        <v>82</v>
      </c>
      <c r="D779" s="231" t="s">
        <v>14</v>
      </c>
      <c r="E779" s="276">
        <v>60</v>
      </c>
      <c r="F779" s="274">
        <f t="shared" si="26"/>
        <v>17100</v>
      </c>
      <c r="G779" s="231" t="s">
        <v>81</v>
      </c>
      <c r="H779" s="31"/>
    </row>
    <row r="780" spans="1:8" s="118" customFormat="1" ht="15" customHeight="1" x14ac:dyDescent="0.3">
      <c r="A780" s="236">
        <v>771</v>
      </c>
      <c r="B780" s="226" t="s">
        <v>949</v>
      </c>
      <c r="C780" s="241" t="s">
        <v>82</v>
      </c>
      <c r="D780" s="231" t="s">
        <v>14</v>
      </c>
      <c r="E780" s="276">
        <v>100</v>
      </c>
      <c r="F780" s="274">
        <f t="shared" si="26"/>
        <v>28500</v>
      </c>
      <c r="G780" s="231" t="s">
        <v>81</v>
      </c>
      <c r="H780" s="31"/>
    </row>
    <row r="781" spans="1:8" s="118" customFormat="1" ht="15" customHeight="1" x14ac:dyDescent="0.3">
      <c r="A781" s="236">
        <v>772</v>
      </c>
      <c r="B781" s="226" t="s">
        <v>950</v>
      </c>
      <c r="C781" s="241" t="s">
        <v>82</v>
      </c>
      <c r="D781" s="231" t="s">
        <v>14</v>
      </c>
      <c r="E781" s="276">
        <v>95</v>
      </c>
      <c r="F781" s="274">
        <f t="shared" si="26"/>
        <v>27075</v>
      </c>
      <c r="G781" s="231" t="s">
        <v>56</v>
      </c>
      <c r="H781" s="31"/>
    </row>
    <row r="782" spans="1:8" s="118" customFormat="1" ht="15" customHeight="1" x14ac:dyDescent="0.3">
      <c r="A782" s="236">
        <v>773</v>
      </c>
      <c r="B782" s="226" t="s">
        <v>951</v>
      </c>
      <c r="C782" s="241" t="s">
        <v>82</v>
      </c>
      <c r="D782" s="231" t="s">
        <v>14</v>
      </c>
      <c r="E782" s="276">
        <v>58</v>
      </c>
      <c r="F782" s="274">
        <f t="shared" si="26"/>
        <v>16530</v>
      </c>
      <c r="G782" s="231" t="s">
        <v>56</v>
      </c>
      <c r="H782" s="31"/>
    </row>
    <row r="783" spans="1:8" s="118" customFormat="1" ht="15" customHeight="1" x14ac:dyDescent="0.3">
      <c r="A783" s="236">
        <v>774</v>
      </c>
      <c r="B783" s="226" t="s">
        <v>952</v>
      </c>
      <c r="C783" s="241" t="s">
        <v>82</v>
      </c>
      <c r="D783" s="231" t="s">
        <v>14</v>
      </c>
      <c r="E783" s="276">
        <v>70</v>
      </c>
      <c r="F783" s="274">
        <v>15148</v>
      </c>
      <c r="G783" s="231" t="s">
        <v>80</v>
      </c>
      <c r="H783" s="31"/>
    </row>
    <row r="784" spans="1:8" s="118" customFormat="1" ht="15" customHeight="1" x14ac:dyDescent="0.3">
      <c r="A784" s="236">
        <v>775</v>
      </c>
      <c r="B784" s="226" t="s">
        <v>953</v>
      </c>
      <c r="C784" s="241" t="s">
        <v>82</v>
      </c>
      <c r="D784" s="231" t="s">
        <v>14</v>
      </c>
      <c r="E784" s="276">
        <v>70</v>
      </c>
      <c r="F784" s="274">
        <v>15148</v>
      </c>
      <c r="G784" s="231" t="s">
        <v>81</v>
      </c>
      <c r="H784" s="31"/>
    </row>
    <row r="785" spans="1:8" s="118" customFormat="1" ht="15" customHeight="1" x14ac:dyDescent="0.3">
      <c r="A785" s="236">
        <v>776</v>
      </c>
      <c r="B785" s="226" t="s">
        <v>954</v>
      </c>
      <c r="C785" s="241" t="s">
        <v>82</v>
      </c>
      <c r="D785" s="231" t="s">
        <v>14</v>
      </c>
      <c r="E785" s="276">
        <v>95</v>
      </c>
      <c r="F785" s="274">
        <f t="shared" si="26"/>
        <v>27075</v>
      </c>
      <c r="G785" s="231" t="s">
        <v>56</v>
      </c>
      <c r="H785" s="31"/>
    </row>
    <row r="786" spans="1:8" s="118" customFormat="1" ht="15" customHeight="1" x14ac:dyDescent="0.3">
      <c r="A786" s="236">
        <v>777</v>
      </c>
      <c r="B786" s="176" t="s">
        <v>657</v>
      </c>
      <c r="C786" s="241" t="s">
        <v>82</v>
      </c>
      <c r="D786" s="231" t="s">
        <v>14</v>
      </c>
      <c r="E786" s="276">
        <v>114</v>
      </c>
      <c r="F786" s="274">
        <f t="shared" si="26"/>
        <v>32490</v>
      </c>
      <c r="G786" s="231" t="s">
        <v>80</v>
      </c>
      <c r="H786" s="31"/>
    </row>
    <row r="787" spans="1:8" s="118" customFormat="1" ht="15" customHeight="1" x14ac:dyDescent="0.3">
      <c r="A787" s="236">
        <v>778</v>
      </c>
      <c r="B787" s="234" t="s">
        <v>955</v>
      </c>
      <c r="C787" s="241" t="s">
        <v>82</v>
      </c>
      <c r="D787" s="231" t="s">
        <v>14</v>
      </c>
      <c r="E787" s="164">
        <v>127</v>
      </c>
      <c r="F787" s="274">
        <v>16190</v>
      </c>
      <c r="G787" s="231" t="s">
        <v>81</v>
      </c>
      <c r="H787" s="31"/>
    </row>
    <row r="788" spans="1:8" s="118" customFormat="1" ht="15" customHeight="1" x14ac:dyDescent="0.3">
      <c r="A788" s="236">
        <v>779</v>
      </c>
      <c r="B788" s="234" t="s">
        <v>660</v>
      </c>
      <c r="C788" s="241" t="s">
        <v>82</v>
      </c>
      <c r="D788" s="101" t="s">
        <v>14</v>
      </c>
      <c r="E788" s="235">
        <v>75</v>
      </c>
      <c r="F788" s="274">
        <v>13200</v>
      </c>
      <c r="G788" s="231" t="s">
        <v>81</v>
      </c>
      <c r="H788" s="31"/>
    </row>
    <row r="789" spans="1:8" s="118" customFormat="1" ht="15" customHeight="1" x14ac:dyDescent="0.3">
      <c r="A789" s="236">
        <v>780</v>
      </c>
      <c r="B789" s="234" t="s">
        <v>956</v>
      </c>
      <c r="C789" s="241" t="s">
        <v>82</v>
      </c>
      <c r="D789" s="101" t="s">
        <v>14</v>
      </c>
      <c r="E789" s="235">
        <v>45</v>
      </c>
      <c r="F789" s="274">
        <f t="shared" si="26"/>
        <v>12825</v>
      </c>
      <c r="G789" s="231" t="s">
        <v>56</v>
      </c>
      <c r="H789" s="31"/>
    </row>
    <row r="790" spans="1:8" s="118" customFormat="1" ht="15" customHeight="1" x14ac:dyDescent="0.3">
      <c r="A790" s="236">
        <v>781</v>
      </c>
      <c r="B790" s="234" t="s">
        <v>957</v>
      </c>
      <c r="C790" s="241" t="s">
        <v>82</v>
      </c>
      <c r="D790" s="101" t="s">
        <v>14</v>
      </c>
      <c r="E790" s="235">
        <v>45</v>
      </c>
      <c r="F790" s="274">
        <f t="shared" si="26"/>
        <v>12825</v>
      </c>
      <c r="G790" s="231" t="s">
        <v>56</v>
      </c>
      <c r="H790" s="31"/>
    </row>
    <row r="791" spans="1:8" s="118" customFormat="1" ht="15" customHeight="1" x14ac:dyDescent="0.3">
      <c r="A791" s="236">
        <v>782</v>
      </c>
      <c r="B791" s="234" t="s">
        <v>757</v>
      </c>
      <c r="C791" s="241" t="s">
        <v>82</v>
      </c>
      <c r="D791" s="101" t="s">
        <v>14</v>
      </c>
      <c r="E791" s="235">
        <v>45</v>
      </c>
      <c r="F791" s="274">
        <f t="shared" si="26"/>
        <v>12825</v>
      </c>
      <c r="G791" s="231" t="s">
        <v>80</v>
      </c>
      <c r="H791" s="31"/>
    </row>
    <row r="792" spans="1:8" s="118" customFormat="1" ht="15" customHeight="1" x14ac:dyDescent="0.3">
      <c r="A792" s="236">
        <v>783</v>
      </c>
      <c r="B792" s="184" t="s">
        <v>958</v>
      </c>
      <c r="C792" s="241" t="s">
        <v>82</v>
      </c>
      <c r="D792" s="101" t="s">
        <v>14</v>
      </c>
      <c r="E792" s="235">
        <v>60</v>
      </c>
      <c r="F792" s="274">
        <f t="shared" si="26"/>
        <v>17100</v>
      </c>
      <c r="G792" s="231" t="s">
        <v>81</v>
      </c>
      <c r="H792" s="31"/>
    </row>
    <row r="793" spans="1:8" s="118" customFormat="1" ht="15" customHeight="1" x14ac:dyDescent="0.3">
      <c r="A793" s="236">
        <v>784</v>
      </c>
      <c r="B793" s="234" t="s">
        <v>959</v>
      </c>
      <c r="C793" s="241" t="s">
        <v>82</v>
      </c>
      <c r="D793" s="188" t="s">
        <v>14</v>
      </c>
      <c r="E793" s="235">
        <v>45</v>
      </c>
      <c r="F793" s="274">
        <f t="shared" si="26"/>
        <v>12825</v>
      </c>
      <c r="G793" s="231" t="s">
        <v>56</v>
      </c>
      <c r="H793" s="31"/>
    </row>
    <row r="794" spans="1:8" s="217" customFormat="1" ht="15" customHeight="1" x14ac:dyDescent="0.3">
      <c r="A794" s="236">
        <v>785</v>
      </c>
      <c r="B794" s="213" t="s">
        <v>861</v>
      </c>
      <c r="C794" s="220" t="s">
        <v>144</v>
      </c>
      <c r="D794" s="244" t="s">
        <v>15</v>
      </c>
      <c r="E794" s="245" t="s">
        <v>497</v>
      </c>
      <c r="F794" s="274">
        <f t="shared" si="26"/>
        <v>2850</v>
      </c>
      <c r="G794" s="231" t="s">
        <v>80</v>
      </c>
      <c r="H794" s="31"/>
    </row>
    <row r="795" spans="1:8" s="217" customFormat="1" ht="15" customHeight="1" x14ac:dyDescent="0.3">
      <c r="A795" s="236">
        <v>786</v>
      </c>
      <c r="B795" s="213" t="s">
        <v>960</v>
      </c>
      <c r="C795" s="220" t="s">
        <v>144</v>
      </c>
      <c r="D795" s="244" t="s">
        <v>15</v>
      </c>
      <c r="E795" s="245" t="s">
        <v>497</v>
      </c>
      <c r="F795" s="274">
        <f t="shared" si="26"/>
        <v>2850</v>
      </c>
      <c r="G795" s="231" t="s">
        <v>80</v>
      </c>
      <c r="H795" s="31"/>
    </row>
    <row r="796" spans="1:8" s="217" customFormat="1" ht="15" customHeight="1" x14ac:dyDescent="0.3">
      <c r="A796" s="236">
        <v>787</v>
      </c>
      <c r="B796" s="213" t="s">
        <v>961</v>
      </c>
      <c r="C796" s="220" t="s">
        <v>144</v>
      </c>
      <c r="D796" s="244" t="s">
        <v>15</v>
      </c>
      <c r="E796" s="245" t="s">
        <v>497</v>
      </c>
      <c r="F796" s="274">
        <f t="shared" si="26"/>
        <v>2850</v>
      </c>
      <c r="G796" s="231" t="s">
        <v>80</v>
      </c>
      <c r="H796" s="31"/>
    </row>
    <row r="797" spans="1:8" s="217" customFormat="1" ht="15" customHeight="1" x14ac:dyDescent="0.3">
      <c r="A797" s="236">
        <v>788</v>
      </c>
      <c r="B797" s="213" t="s">
        <v>962</v>
      </c>
      <c r="C797" s="220" t="s">
        <v>144</v>
      </c>
      <c r="D797" s="244" t="s">
        <v>15</v>
      </c>
      <c r="E797" s="245" t="s">
        <v>497</v>
      </c>
      <c r="F797" s="274">
        <f t="shared" si="26"/>
        <v>2850</v>
      </c>
      <c r="G797" s="231" t="s">
        <v>80</v>
      </c>
      <c r="H797" s="31"/>
    </row>
    <row r="798" spans="1:8" s="217" customFormat="1" ht="15" customHeight="1" x14ac:dyDescent="0.3">
      <c r="A798" s="236">
        <v>789</v>
      </c>
      <c r="B798" s="213" t="s">
        <v>771</v>
      </c>
      <c r="C798" s="220" t="s">
        <v>144</v>
      </c>
      <c r="D798" s="244" t="s">
        <v>15</v>
      </c>
      <c r="E798" s="245" t="s">
        <v>497</v>
      </c>
      <c r="F798" s="274">
        <f t="shared" si="26"/>
        <v>2850</v>
      </c>
      <c r="G798" s="231" t="s">
        <v>81</v>
      </c>
      <c r="H798" s="31"/>
    </row>
    <row r="799" spans="1:8" s="217" customFormat="1" ht="15" customHeight="1" x14ac:dyDescent="0.3">
      <c r="A799" s="236">
        <v>790</v>
      </c>
      <c r="B799" s="213" t="s">
        <v>963</v>
      </c>
      <c r="C799" s="220" t="s">
        <v>144</v>
      </c>
      <c r="D799" s="244" t="s">
        <v>15</v>
      </c>
      <c r="E799" s="245" t="s">
        <v>498</v>
      </c>
      <c r="F799" s="274">
        <f t="shared" si="26"/>
        <v>4275</v>
      </c>
      <c r="G799" s="231" t="s">
        <v>81</v>
      </c>
      <c r="H799" s="31"/>
    </row>
    <row r="800" spans="1:8" s="217" customFormat="1" ht="15" customHeight="1" x14ac:dyDescent="0.3">
      <c r="A800" s="236">
        <v>791</v>
      </c>
      <c r="B800" s="213" t="s">
        <v>964</v>
      </c>
      <c r="C800" s="220" t="s">
        <v>144</v>
      </c>
      <c r="D800" s="244" t="s">
        <v>15</v>
      </c>
      <c r="E800" s="245" t="s">
        <v>499</v>
      </c>
      <c r="F800" s="274">
        <f t="shared" si="26"/>
        <v>1710</v>
      </c>
      <c r="G800" s="231" t="s">
        <v>56</v>
      </c>
      <c r="H800" s="31"/>
    </row>
    <row r="801" spans="1:8" s="217" customFormat="1" ht="15" customHeight="1" x14ac:dyDescent="0.3">
      <c r="A801" s="236">
        <v>792</v>
      </c>
      <c r="B801" s="213" t="s">
        <v>965</v>
      </c>
      <c r="C801" s="220" t="s">
        <v>144</v>
      </c>
      <c r="D801" s="244" t="s">
        <v>15</v>
      </c>
      <c r="E801" s="245" t="s">
        <v>500</v>
      </c>
      <c r="F801" s="274">
        <f t="shared" si="26"/>
        <v>1140</v>
      </c>
      <c r="G801" s="231" t="s">
        <v>56</v>
      </c>
      <c r="H801" s="31"/>
    </row>
    <row r="802" spans="1:8" s="217" customFormat="1" ht="15" customHeight="1" x14ac:dyDescent="0.3">
      <c r="A802" s="236">
        <v>793</v>
      </c>
      <c r="B802" s="213" t="s">
        <v>966</v>
      </c>
      <c r="C802" s="220" t="s">
        <v>144</v>
      </c>
      <c r="D802" s="244" t="s">
        <v>15</v>
      </c>
      <c r="E802" s="245" t="s">
        <v>501</v>
      </c>
      <c r="F802" s="274">
        <f t="shared" si="26"/>
        <v>570</v>
      </c>
      <c r="G802" s="231" t="s">
        <v>80</v>
      </c>
      <c r="H802" s="31"/>
    </row>
    <row r="803" spans="1:8" s="217" customFormat="1" ht="15" customHeight="1" x14ac:dyDescent="0.3">
      <c r="A803" s="236">
        <v>794</v>
      </c>
      <c r="B803" s="213" t="s">
        <v>765</v>
      </c>
      <c r="C803" s="220" t="s">
        <v>144</v>
      </c>
      <c r="D803" s="244" t="s">
        <v>15</v>
      </c>
      <c r="E803" s="245" t="s">
        <v>502</v>
      </c>
      <c r="F803" s="274">
        <f t="shared" si="26"/>
        <v>8550</v>
      </c>
      <c r="G803" s="231" t="s">
        <v>81</v>
      </c>
      <c r="H803" s="31"/>
    </row>
    <row r="804" spans="1:8" s="217" customFormat="1" ht="15" customHeight="1" x14ac:dyDescent="0.3">
      <c r="A804" s="236">
        <v>795</v>
      </c>
      <c r="B804" s="234" t="s">
        <v>967</v>
      </c>
      <c r="C804" s="220" t="s">
        <v>71</v>
      </c>
      <c r="D804" s="244" t="s">
        <v>15</v>
      </c>
      <c r="E804" s="245" t="s">
        <v>503</v>
      </c>
      <c r="F804" s="274">
        <f t="shared" si="26"/>
        <v>3420</v>
      </c>
      <c r="G804" s="231" t="s">
        <v>56</v>
      </c>
      <c r="H804" s="31"/>
    </row>
    <row r="805" spans="1:8" s="222" customFormat="1" ht="15" customHeight="1" x14ac:dyDescent="0.3">
      <c r="A805" s="236">
        <v>796</v>
      </c>
      <c r="B805" s="234" t="s">
        <v>968</v>
      </c>
      <c r="C805" s="220" t="s">
        <v>71</v>
      </c>
      <c r="D805" s="244" t="s">
        <v>15</v>
      </c>
      <c r="E805" s="245" t="s">
        <v>504</v>
      </c>
      <c r="F805" s="274">
        <f t="shared" si="26"/>
        <v>285</v>
      </c>
      <c r="G805" s="231" t="s">
        <v>80</v>
      </c>
      <c r="H805" s="225"/>
    </row>
    <row r="806" spans="1:8" s="222" customFormat="1" ht="15" customHeight="1" x14ac:dyDescent="0.3">
      <c r="A806" s="236">
        <v>797</v>
      </c>
      <c r="B806" s="234" t="s">
        <v>969</v>
      </c>
      <c r="C806" s="220" t="s">
        <v>71</v>
      </c>
      <c r="D806" s="244" t="s">
        <v>15</v>
      </c>
      <c r="E806" s="245" t="s">
        <v>501</v>
      </c>
      <c r="F806" s="274">
        <f t="shared" si="26"/>
        <v>570</v>
      </c>
      <c r="G806" s="231" t="s">
        <v>81</v>
      </c>
      <c r="H806" s="225"/>
    </row>
    <row r="807" spans="1:8" s="222" customFormat="1" ht="15" customHeight="1" x14ac:dyDescent="0.3">
      <c r="A807" s="236">
        <v>798</v>
      </c>
      <c r="B807" s="234" t="s">
        <v>970</v>
      </c>
      <c r="C807" s="220" t="s">
        <v>505</v>
      </c>
      <c r="D807" s="244" t="s">
        <v>15</v>
      </c>
      <c r="E807" s="245" t="s">
        <v>497</v>
      </c>
      <c r="F807" s="274">
        <f t="shared" si="26"/>
        <v>2850</v>
      </c>
      <c r="G807" s="231" t="s">
        <v>81</v>
      </c>
      <c r="H807" s="225"/>
    </row>
    <row r="808" spans="1:8" s="222" customFormat="1" ht="15" customHeight="1" x14ac:dyDescent="0.3">
      <c r="A808" s="236">
        <v>799</v>
      </c>
      <c r="B808" s="234" t="s">
        <v>971</v>
      </c>
      <c r="C808" s="220" t="s">
        <v>505</v>
      </c>
      <c r="D808" s="244" t="s">
        <v>15</v>
      </c>
      <c r="E808" s="245" t="s">
        <v>506</v>
      </c>
      <c r="F808" s="274">
        <f t="shared" si="26"/>
        <v>7125</v>
      </c>
      <c r="G808" s="231" t="s">
        <v>56</v>
      </c>
      <c r="H808" s="225"/>
    </row>
    <row r="809" spans="1:8" s="222" customFormat="1" ht="15" customHeight="1" x14ac:dyDescent="0.3">
      <c r="A809" s="236">
        <v>800</v>
      </c>
      <c r="B809" s="234" t="s">
        <v>972</v>
      </c>
      <c r="C809" s="220" t="s">
        <v>505</v>
      </c>
      <c r="D809" s="244" t="s">
        <v>15</v>
      </c>
      <c r="E809" s="245" t="s">
        <v>500</v>
      </c>
      <c r="F809" s="274">
        <f t="shared" ref="F809:F821" si="27">285*E809</f>
        <v>1140</v>
      </c>
      <c r="G809" s="231" t="s">
        <v>80</v>
      </c>
      <c r="H809" s="225"/>
    </row>
    <row r="810" spans="1:8" s="222" customFormat="1" ht="15" customHeight="1" x14ac:dyDescent="0.3">
      <c r="A810" s="236">
        <v>801</v>
      </c>
      <c r="B810" s="234" t="s">
        <v>973</v>
      </c>
      <c r="C810" s="220" t="s">
        <v>505</v>
      </c>
      <c r="D810" s="244" t="s">
        <v>15</v>
      </c>
      <c r="E810" s="245" t="s">
        <v>501</v>
      </c>
      <c r="F810" s="274">
        <f t="shared" si="27"/>
        <v>570</v>
      </c>
      <c r="G810" s="231" t="s">
        <v>80</v>
      </c>
      <c r="H810" s="225"/>
    </row>
    <row r="811" spans="1:8" s="222" customFormat="1" ht="15" customHeight="1" x14ac:dyDescent="0.3">
      <c r="A811" s="236">
        <v>802</v>
      </c>
      <c r="B811" s="234" t="s">
        <v>974</v>
      </c>
      <c r="C811" s="220" t="s">
        <v>505</v>
      </c>
      <c r="D811" s="244" t="s">
        <v>15</v>
      </c>
      <c r="E811" s="245" t="s">
        <v>497</v>
      </c>
      <c r="F811" s="274">
        <f t="shared" si="27"/>
        <v>2850</v>
      </c>
      <c r="G811" s="231" t="s">
        <v>80</v>
      </c>
      <c r="H811" s="225"/>
    </row>
    <row r="812" spans="1:8" s="222" customFormat="1" ht="15" customHeight="1" x14ac:dyDescent="0.3">
      <c r="A812" s="236">
        <v>803</v>
      </c>
      <c r="B812" s="234" t="s">
        <v>975</v>
      </c>
      <c r="C812" s="220" t="s">
        <v>505</v>
      </c>
      <c r="D812" s="244" t="s">
        <v>15</v>
      </c>
      <c r="E812" s="245" t="s">
        <v>500</v>
      </c>
      <c r="F812" s="274">
        <f t="shared" si="27"/>
        <v>1140</v>
      </c>
      <c r="G812" s="231" t="s">
        <v>80</v>
      </c>
      <c r="H812" s="225"/>
    </row>
    <row r="813" spans="1:8" s="222" customFormat="1" ht="15" customHeight="1" x14ac:dyDescent="0.3">
      <c r="A813" s="236">
        <v>804</v>
      </c>
      <c r="B813" s="234" t="s">
        <v>976</v>
      </c>
      <c r="C813" s="220" t="s">
        <v>505</v>
      </c>
      <c r="D813" s="244" t="s">
        <v>15</v>
      </c>
      <c r="E813" s="245" t="s">
        <v>497</v>
      </c>
      <c r="F813" s="274">
        <f t="shared" si="27"/>
        <v>2850</v>
      </c>
      <c r="G813" s="231" t="s">
        <v>81</v>
      </c>
      <c r="H813" s="225"/>
    </row>
    <row r="814" spans="1:8" s="222" customFormat="1" ht="15" customHeight="1" x14ac:dyDescent="0.3">
      <c r="A814" s="236">
        <v>805</v>
      </c>
      <c r="B814" s="234" t="s">
        <v>977</v>
      </c>
      <c r="C814" s="241" t="s">
        <v>82</v>
      </c>
      <c r="D814" s="244" t="s">
        <v>14</v>
      </c>
      <c r="E814" s="245" t="s">
        <v>507</v>
      </c>
      <c r="F814" s="274">
        <v>11100</v>
      </c>
      <c r="G814" s="231" t="s">
        <v>81</v>
      </c>
      <c r="H814" s="225"/>
    </row>
    <row r="815" spans="1:8" s="222" customFormat="1" ht="15" customHeight="1" x14ac:dyDescent="0.3">
      <c r="A815" s="236">
        <v>806</v>
      </c>
      <c r="B815" s="234" t="s">
        <v>681</v>
      </c>
      <c r="C815" s="241" t="s">
        <v>82</v>
      </c>
      <c r="D815" s="244" t="s">
        <v>15</v>
      </c>
      <c r="E815" s="245" t="s">
        <v>508</v>
      </c>
      <c r="F815" s="274">
        <f t="shared" si="27"/>
        <v>3135</v>
      </c>
      <c r="G815" s="231" t="s">
        <v>56</v>
      </c>
      <c r="H815" s="225"/>
    </row>
    <row r="816" spans="1:8" s="222" customFormat="1" ht="15" customHeight="1" x14ac:dyDescent="0.3">
      <c r="A816" s="236">
        <v>807</v>
      </c>
      <c r="B816" s="213" t="s">
        <v>978</v>
      </c>
      <c r="C816" s="220" t="s">
        <v>505</v>
      </c>
      <c r="D816" s="244" t="s">
        <v>15</v>
      </c>
      <c r="E816" s="245" t="s">
        <v>509</v>
      </c>
      <c r="F816" s="274">
        <f t="shared" si="27"/>
        <v>1425</v>
      </c>
      <c r="G816" s="231" t="s">
        <v>56</v>
      </c>
      <c r="H816" s="225"/>
    </row>
    <row r="817" spans="1:8" s="222" customFormat="1" ht="15" customHeight="1" x14ac:dyDescent="0.3">
      <c r="A817" s="236">
        <v>808</v>
      </c>
      <c r="B817" s="213" t="s">
        <v>763</v>
      </c>
      <c r="C817" s="220" t="s">
        <v>505</v>
      </c>
      <c r="D817" s="244" t="s">
        <v>15</v>
      </c>
      <c r="E817" s="245" t="s">
        <v>499</v>
      </c>
      <c r="F817" s="274">
        <f t="shared" si="27"/>
        <v>1710</v>
      </c>
      <c r="G817" s="231" t="s">
        <v>80</v>
      </c>
      <c r="H817" s="225"/>
    </row>
    <row r="818" spans="1:8" s="222" customFormat="1" ht="15" customHeight="1" x14ac:dyDescent="0.3">
      <c r="A818" s="236">
        <v>809</v>
      </c>
      <c r="B818" s="213" t="s">
        <v>979</v>
      </c>
      <c r="C818" s="220" t="s">
        <v>510</v>
      </c>
      <c r="D818" s="244" t="s">
        <v>15</v>
      </c>
      <c r="E818" s="245" t="s">
        <v>501</v>
      </c>
      <c r="F818" s="274">
        <f t="shared" si="27"/>
        <v>570</v>
      </c>
      <c r="G818" s="231" t="s">
        <v>81</v>
      </c>
      <c r="H818" s="225"/>
    </row>
    <row r="819" spans="1:8" s="222" customFormat="1" ht="15" customHeight="1" x14ac:dyDescent="0.3">
      <c r="A819" s="236">
        <v>810</v>
      </c>
      <c r="B819" s="213" t="s">
        <v>980</v>
      </c>
      <c r="C819" s="220" t="s">
        <v>510</v>
      </c>
      <c r="D819" s="244" t="s">
        <v>15</v>
      </c>
      <c r="E819" s="245" t="s">
        <v>501</v>
      </c>
      <c r="F819" s="274">
        <f t="shared" si="27"/>
        <v>570</v>
      </c>
      <c r="G819" s="231" t="s">
        <v>56</v>
      </c>
      <c r="H819" s="225"/>
    </row>
    <row r="820" spans="1:8" s="222" customFormat="1" ht="15" customHeight="1" x14ac:dyDescent="0.3">
      <c r="A820" s="236">
        <v>811</v>
      </c>
      <c r="B820" s="213" t="s">
        <v>981</v>
      </c>
      <c r="C820" s="220" t="s">
        <v>510</v>
      </c>
      <c r="D820" s="244" t="s">
        <v>15</v>
      </c>
      <c r="E820" s="245" t="s">
        <v>501</v>
      </c>
      <c r="F820" s="274">
        <f t="shared" si="27"/>
        <v>570</v>
      </c>
      <c r="G820" s="231" t="s">
        <v>80</v>
      </c>
      <c r="H820" s="225"/>
    </row>
    <row r="821" spans="1:8" s="222" customFormat="1" ht="15" customHeight="1" x14ac:dyDescent="0.3">
      <c r="A821" s="236">
        <v>812</v>
      </c>
      <c r="B821" s="226" t="s">
        <v>982</v>
      </c>
      <c r="C821" s="241" t="s">
        <v>82</v>
      </c>
      <c r="D821" s="188" t="s">
        <v>14</v>
      </c>
      <c r="E821" s="188">
        <v>44</v>
      </c>
      <c r="F821" s="274">
        <f t="shared" si="27"/>
        <v>12540</v>
      </c>
      <c r="G821" s="231" t="s">
        <v>81</v>
      </c>
      <c r="H821" s="225"/>
    </row>
    <row r="822" spans="1:8" s="222" customFormat="1" ht="15" customHeight="1" x14ac:dyDescent="0.3">
      <c r="A822" s="236">
        <v>813</v>
      </c>
      <c r="B822" s="226" t="s">
        <v>983</v>
      </c>
      <c r="C822" s="241" t="s">
        <v>82</v>
      </c>
      <c r="D822" s="188" t="s">
        <v>14</v>
      </c>
      <c r="E822" s="188">
        <v>75</v>
      </c>
      <c r="F822" s="274">
        <v>12340</v>
      </c>
      <c r="G822" s="231" t="s">
        <v>81</v>
      </c>
      <c r="H822" s="225"/>
    </row>
    <row r="823" spans="1:8" s="222" customFormat="1" ht="15" customHeight="1" x14ac:dyDescent="0.3">
      <c r="A823" s="236">
        <v>814</v>
      </c>
      <c r="B823" s="226" t="s">
        <v>984</v>
      </c>
      <c r="C823" s="241" t="s">
        <v>82</v>
      </c>
      <c r="D823" s="188" t="s">
        <v>14</v>
      </c>
      <c r="E823" s="188">
        <v>60</v>
      </c>
      <c r="F823" s="274">
        <v>9600</v>
      </c>
      <c r="G823" s="231" t="s">
        <v>56</v>
      </c>
      <c r="H823" s="225"/>
    </row>
    <row r="824" spans="1:8" s="222" customFormat="1" ht="15" customHeight="1" x14ac:dyDescent="0.3">
      <c r="A824" s="236">
        <v>815</v>
      </c>
      <c r="B824" s="226" t="s">
        <v>985</v>
      </c>
      <c r="C824" s="241" t="s">
        <v>82</v>
      </c>
      <c r="D824" s="188" t="s">
        <v>14</v>
      </c>
      <c r="E824" s="188">
        <v>94</v>
      </c>
      <c r="F824" s="274">
        <v>13600</v>
      </c>
      <c r="G824" s="231" t="s">
        <v>80</v>
      </c>
      <c r="H824" s="225"/>
    </row>
    <row r="825" spans="1:8" x14ac:dyDescent="0.3">
      <c r="A825" s="236">
        <v>816</v>
      </c>
      <c r="B825" s="42" t="s">
        <v>20</v>
      </c>
      <c r="C825" s="154"/>
      <c r="D825" s="43"/>
      <c r="E825" s="88">
        <f>SUM(E744:E824)</f>
        <v>3108</v>
      </c>
      <c r="F825" s="44">
        <f>SUM(F744:F824)</f>
        <v>890646</v>
      </c>
      <c r="G825" s="4"/>
      <c r="H825" s="31"/>
    </row>
    <row r="826" spans="1:8" ht="15" customHeight="1" x14ac:dyDescent="0.3">
      <c r="A826" s="236">
        <v>817</v>
      </c>
      <c r="B826" s="154" t="s">
        <v>46</v>
      </c>
      <c r="C826" s="113"/>
      <c r="D826" s="154"/>
      <c r="E826" s="154"/>
      <c r="F826" s="154"/>
      <c r="G826" s="154"/>
      <c r="H826" s="31"/>
    </row>
    <row r="827" spans="1:8" s="118" customFormat="1" ht="18.75" customHeight="1" x14ac:dyDescent="0.3">
      <c r="A827" s="236">
        <v>818</v>
      </c>
      <c r="B827" s="218" t="s">
        <v>250</v>
      </c>
      <c r="C827" s="115" t="s">
        <v>249</v>
      </c>
      <c r="D827" s="227" t="s">
        <v>14</v>
      </c>
      <c r="E827" s="227">
        <v>80</v>
      </c>
      <c r="F827" s="163">
        <f>140*E827</f>
        <v>11200</v>
      </c>
      <c r="G827" s="231" t="s">
        <v>56</v>
      </c>
      <c r="H827" s="31"/>
    </row>
    <row r="828" spans="1:8" s="118" customFormat="1" ht="15" customHeight="1" x14ac:dyDescent="0.3">
      <c r="A828" s="236">
        <v>819</v>
      </c>
      <c r="B828" s="252" t="s">
        <v>252</v>
      </c>
      <c r="C828" s="115" t="s">
        <v>30</v>
      </c>
      <c r="D828" s="227" t="s">
        <v>14</v>
      </c>
      <c r="E828" s="227">
        <v>90</v>
      </c>
      <c r="F828" s="163">
        <f t="shared" ref="F828:F890" si="28">140*E828</f>
        <v>12600</v>
      </c>
      <c r="G828" s="231" t="s">
        <v>56</v>
      </c>
      <c r="H828" s="31"/>
    </row>
    <row r="829" spans="1:8" s="118" customFormat="1" ht="15" customHeight="1" x14ac:dyDescent="0.3">
      <c r="A829" s="236">
        <v>820</v>
      </c>
      <c r="B829" s="252" t="s">
        <v>254</v>
      </c>
      <c r="C829" s="115" t="s">
        <v>30</v>
      </c>
      <c r="D829" s="227" t="s">
        <v>14</v>
      </c>
      <c r="E829" s="227">
        <v>130</v>
      </c>
      <c r="F829" s="163">
        <f t="shared" si="28"/>
        <v>18200</v>
      </c>
      <c r="G829" s="231" t="s">
        <v>80</v>
      </c>
      <c r="H829" s="31"/>
    </row>
    <row r="830" spans="1:8" s="118" customFormat="1" ht="15" customHeight="1" x14ac:dyDescent="0.3">
      <c r="A830" s="236">
        <v>821</v>
      </c>
      <c r="B830" s="252" t="s">
        <v>419</v>
      </c>
      <c r="C830" s="115" t="s">
        <v>30</v>
      </c>
      <c r="D830" s="227" t="s">
        <v>14</v>
      </c>
      <c r="E830" s="227">
        <v>28</v>
      </c>
      <c r="F830" s="163">
        <f t="shared" si="28"/>
        <v>3920</v>
      </c>
      <c r="G830" s="231" t="s">
        <v>81</v>
      </c>
      <c r="H830" s="31"/>
    </row>
    <row r="831" spans="1:8" s="118" customFormat="1" ht="15" customHeight="1" x14ac:dyDescent="0.3">
      <c r="A831" s="236">
        <v>822</v>
      </c>
      <c r="B831" s="115" t="s">
        <v>986</v>
      </c>
      <c r="C831" s="115" t="s">
        <v>448</v>
      </c>
      <c r="D831" s="227" t="s">
        <v>15</v>
      </c>
      <c r="E831" s="227">
        <v>2</v>
      </c>
      <c r="F831" s="163">
        <f t="shared" si="28"/>
        <v>280</v>
      </c>
      <c r="G831" s="231" t="s">
        <v>80</v>
      </c>
      <c r="H831" s="31"/>
    </row>
    <row r="832" spans="1:8" s="118" customFormat="1" ht="15" customHeight="1" x14ac:dyDescent="0.3">
      <c r="A832" s="236">
        <v>823</v>
      </c>
      <c r="B832" s="115" t="s">
        <v>987</v>
      </c>
      <c r="C832" s="115" t="s">
        <v>249</v>
      </c>
      <c r="D832" s="227" t="s">
        <v>14</v>
      </c>
      <c r="E832" s="227">
        <v>90</v>
      </c>
      <c r="F832" s="163">
        <f t="shared" si="28"/>
        <v>12600</v>
      </c>
      <c r="G832" s="231" t="s">
        <v>80</v>
      </c>
      <c r="H832" s="31"/>
    </row>
    <row r="833" spans="1:9" s="118" customFormat="1" ht="14.25" customHeight="1" x14ac:dyDescent="0.3">
      <c r="A833" s="236">
        <v>824</v>
      </c>
      <c r="B833" s="115" t="s">
        <v>926</v>
      </c>
      <c r="C833" s="115" t="s">
        <v>249</v>
      </c>
      <c r="D833" s="227" t="s">
        <v>14</v>
      </c>
      <c r="E833" s="227">
        <v>30</v>
      </c>
      <c r="F833" s="163">
        <f t="shared" si="28"/>
        <v>4200</v>
      </c>
      <c r="G833" s="231" t="s">
        <v>80</v>
      </c>
      <c r="H833" s="31"/>
    </row>
    <row r="834" spans="1:9" s="118" customFormat="1" ht="15" customHeight="1" x14ac:dyDescent="0.3">
      <c r="A834" s="236">
        <v>825</v>
      </c>
      <c r="B834" s="115" t="s">
        <v>846</v>
      </c>
      <c r="C834" s="115" t="s">
        <v>249</v>
      </c>
      <c r="D834" s="178" t="s">
        <v>14</v>
      </c>
      <c r="E834" s="227">
        <v>96</v>
      </c>
      <c r="F834" s="163">
        <f t="shared" si="28"/>
        <v>13440</v>
      </c>
      <c r="G834" s="231" t="s">
        <v>57</v>
      </c>
      <c r="H834" s="31"/>
    </row>
    <row r="835" spans="1:9" s="118" customFormat="1" ht="15" customHeight="1" x14ac:dyDescent="0.3">
      <c r="A835" s="236">
        <v>826</v>
      </c>
      <c r="B835" s="262" t="s">
        <v>988</v>
      </c>
      <c r="C835" s="115" t="s">
        <v>249</v>
      </c>
      <c r="D835" s="178" t="s">
        <v>14</v>
      </c>
      <c r="E835" s="263">
        <v>105</v>
      </c>
      <c r="F835" s="163">
        <f t="shared" si="28"/>
        <v>14700</v>
      </c>
      <c r="G835" s="231" t="s">
        <v>56</v>
      </c>
      <c r="H835" s="31"/>
    </row>
    <row r="836" spans="1:9" s="118" customFormat="1" ht="13.5" customHeight="1" x14ac:dyDescent="0.3">
      <c r="A836" s="236">
        <v>827</v>
      </c>
      <c r="B836" s="262" t="s">
        <v>989</v>
      </c>
      <c r="C836" s="115" t="s">
        <v>249</v>
      </c>
      <c r="D836" s="178" t="s">
        <v>14</v>
      </c>
      <c r="E836" s="263">
        <v>131</v>
      </c>
      <c r="F836" s="163">
        <f t="shared" si="28"/>
        <v>18340</v>
      </c>
      <c r="G836" s="231" t="s">
        <v>80</v>
      </c>
      <c r="H836" s="31"/>
    </row>
    <row r="837" spans="1:9" s="118" customFormat="1" ht="15" customHeight="1" x14ac:dyDescent="0.3">
      <c r="A837" s="236">
        <v>828</v>
      </c>
      <c r="B837" s="262" t="s">
        <v>990</v>
      </c>
      <c r="C837" s="115" t="s">
        <v>249</v>
      </c>
      <c r="D837" s="178" t="s">
        <v>14</v>
      </c>
      <c r="E837" s="263">
        <v>88</v>
      </c>
      <c r="F837" s="163">
        <f t="shared" si="28"/>
        <v>12320</v>
      </c>
      <c r="G837" s="231" t="s">
        <v>56</v>
      </c>
      <c r="H837" s="31"/>
      <c r="I837" s="118">
        <v>988.15</v>
      </c>
    </row>
    <row r="838" spans="1:9" s="118" customFormat="1" ht="15" customHeight="1" x14ac:dyDescent="0.3">
      <c r="A838" s="236">
        <v>829</v>
      </c>
      <c r="B838" s="262" t="s">
        <v>991</v>
      </c>
      <c r="C838" s="115" t="s">
        <v>249</v>
      </c>
      <c r="D838" s="178" t="s">
        <v>14</v>
      </c>
      <c r="E838" s="263">
        <v>105</v>
      </c>
      <c r="F838" s="163">
        <f t="shared" si="28"/>
        <v>14700</v>
      </c>
      <c r="G838" s="231" t="s">
        <v>56</v>
      </c>
      <c r="H838" s="31"/>
    </row>
    <row r="839" spans="1:9" s="118" customFormat="1" ht="15" customHeight="1" x14ac:dyDescent="0.3">
      <c r="A839" s="236">
        <v>830</v>
      </c>
      <c r="B839" s="262" t="s">
        <v>992</v>
      </c>
      <c r="C839" s="115" t="s">
        <v>249</v>
      </c>
      <c r="D839" s="178" t="s">
        <v>14</v>
      </c>
      <c r="E839" s="263">
        <v>105</v>
      </c>
      <c r="F839" s="163">
        <f t="shared" si="28"/>
        <v>14700</v>
      </c>
      <c r="G839" s="231" t="s">
        <v>80</v>
      </c>
      <c r="H839" s="31">
        <v>12189.38</v>
      </c>
    </row>
    <row r="840" spans="1:9" s="118" customFormat="1" ht="15" customHeight="1" x14ac:dyDescent="0.3">
      <c r="A840" s="236">
        <v>831</v>
      </c>
      <c r="B840" s="262" t="s">
        <v>993</v>
      </c>
      <c r="C840" s="115" t="s">
        <v>249</v>
      </c>
      <c r="D840" s="178" t="s">
        <v>14</v>
      </c>
      <c r="E840" s="263">
        <v>36</v>
      </c>
      <c r="F840" s="163">
        <f t="shared" si="28"/>
        <v>5040</v>
      </c>
      <c r="G840" s="231" t="s">
        <v>81</v>
      </c>
      <c r="H840" s="31"/>
    </row>
    <row r="841" spans="1:9" s="118" customFormat="1" ht="15" customHeight="1" x14ac:dyDescent="0.3">
      <c r="A841" s="236">
        <v>832</v>
      </c>
      <c r="B841" s="177" t="s">
        <v>994</v>
      </c>
      <c r="C841" s="115" t="s">
        <v>249</v>
      </c>
      <c r="D841" s="227" t="s">
        <v>14</v>
      </c>
      <c r="E841" s="231">
        <v>28</v>
      </c>
      <c r="F841" s="163">
        <f t="shared" si="28"/>
        <v>3920</v>
      </c>
      <c r="G841" s="231" t="s">
        <v>80</v>
      </c>
      <c r="H841" s="31"/>
    </row>
    <row r="842" spans="1:9" s="118" customFormat="1" ht="15" customHeight="1" x14ac:dyDescent="0.3">
      <c r="A842" s="236">
        <v>833</v>
      </c>
      <c r="B842" s="177" t="s">
        <v>995</v>
      </c>
      <c r="C842" s="115" t="s">
        <v>249</v>
      </c>
      <c r="D842" s="227" t="s">
        <v>14</v>
      </c>
      <c r="E842" s="231">
        <v>26</v>
      </c>
      <c r="F842" s="163">
        <f t="shared" si="28"/>
        <v>3640</v>
      </c>
      <c r="G842" s="231" t="s">
        <v>80</v>
      </c>
      <c r="H842" s="31"/>
    </row>
    <row r="843" spans="1:9" s="118" customFormat="1" ht="15" customHeight="1" x14ac:dyDescent="0.3">
      <c r="A843" s="236">
        <v>834</v>
      </c>
      <c r="B843" s="177" t="s">
        <v>749</v>
      </c>
      <c r="C843" s="115" t="s">
        <v>249</v>
      </c>
      <c r="D843" s="227" t="s">
        <v>14</v>
      </c>
      <c r="E843" s="231">
        <v>45</v>
      </c>
      <c r="F843" s="163">
        <f t="shared" si="28"/>
        <v>6300</v>
      </c>
      <c r="G843" s="231" t="s">
        <v>80</v>
      </c>
      <c r="H843" s="31"/>
    </row>
    <row r="844" spans="1:9" s="118" customFormat="1" ht="15" customHeight="1" x14ac:dyDescent="0.3">
      <c r="A844" s="236">
        <v>835</v>
      </c>
      <c r="B844" s="177" t="s">
        <v>750</v>
      </c>
      <c r="C844" s="115" t="s">
        <v>249</v>
      </c>
      <c r="D844" s="227" t="s">
        <v>14</v>
      </c>
      <c r="E844" s="231">
        <v>52</v>
      </c>
      <c r="F844" s="163">
        <f t="shared" si="28"/>
        <v>7280</v>
      </c>
      <c r="G844" s="231" t="s">
        <v>57</v>
      </c>
      <c r="H844" s="31"/>
    </row>
    <row r="845" spans="1:9" s="118" customFormat="1" ht="15" customHeight="1" x14ac:dyDescent="0.3">
      <c r="A845" s="236">
        <v>836</v>
      </c>
      <c r="B845" s="177" t="s">
        <v>996</v>
      </c>
      <c r="C845" s="115" t="s">
        <v>249</v>
      </c>
      <c r="D845" s="227" t="s">
        <v>14</v>
      </c>
      <c r="E845" s="231">
        <v>28</v>
      </c>
      <c r="F845" s="163">
        <f t="shared" si="28"/>
        <v>3920</v>
      </c>
      <c r="G845" s="231" t="s">
        <v>56</v>
      </c>
      <c r="H845" s="31"/>
    </row>
    <row r="846" spans="1:9" s="118" customFormat="1" ht="15" customHeight="1" x14ac:dyDescent="0.3">
      <c r="A846" s="236">
        <v>837</v>
      </c>
      <c r="B846" s="177" t="s">
        <v>751</v>
      </c>
      <c r="C846" s="115" t="s">
        <v>249</v>
      </c>
      <c r="D846" s="227" t="s">
        <v>14</v>
      </c>
      <c r="E846" s="231">
        <v>17</v>
      </c>
      <c r="F846" s="163">
        <f t="shared" si="28"/>
        <v>2380</v>
      </c>
      <c r="G846" s="231" t="s">
        <v>80</v>
      </c>
      <c r="H846" s="31"/>
    </row>
    <row r="847" spans="1:9" s="118" customFormat="1" ht="15" customHeight="1" x14ac:dyDescent="0.3">
      <c r="A847" s="236">
        <v>838</v>
      </c>
      <c r="B847" s="177" t="s">
        <v>752</v>
      </c>
      <c r="C847" s="115" t="s">
        <v>249</v>
      </c>
      <c r="D847" s="227" t="s">
        <v>14</v>
      </c>
      <c r="E847" s="231">
        <v>21</v>
      </c>
      <c r="F847" s="163">
        <f t="shared" si="28"/>
        <v>2940</v>
      </c>
      <c r="G847" s="231" t="s">
        <v>56</v>
      </c>
      <c r="H847" s="31"/>
    </row>
    <row r="848" spans="1:9" s="118" customFormat="1" ht="15" customHeight="1" x14ac:dyDescent="0.3">
      <c r="A848" s="236">
        <v>839</v>
      </c>
      <c r="B848" s="177" t="s">
        <v>997</v>
      </c>
      <c r="C848" s="115" t="s">
        <v>249</v>
      </c>
      <c r="D848" s="227" t="s">
        <v>14</v>
      </c>
      <c r="E848" s="231">
        <v>14</v>
      </c>
      <c r="F848" s="163">
        <f t="shared" si="28"/>
        <v>1960</v>
      </c>
      <c r="G848" s="231" t="s">
        <v>56</v>
      </c>
      <c r="H848" s="31"/>
    </row>
    <row r="849" spans="1:8" s="118" customFormat="1" ht="15" customHeight="1" x14ac:dyDescent="0.3">
      <c r="A849" s="236">
        <v>840</v>
      </c>
      <c r="B849" s="177" t="s">
        <v>998</v>
      </c>
      <c r="C849" s="115" t="s">
        <v>249</v>
      </c>
      <c r="D849" s="227" t="s">
        <v>14</v>
      </c>
      <c r="E849" s="231">
        <v>51</v>
      </c>
      <c r="F849" s="163">
        <f t="shared" si="28"/>
        <v>7140</v>
      </c>
      <c r="G849" s="231" t="s">
        <v>80</v>
      </c>
      <c r="H849" s="31"/>
    </row>
    <row r="850" spans="1:8" s="118" customFormat="1" ht="15" customHeight="1" x14ac:dyDescent="0.3">
      <c r="A850" s="236">
        <v>841</v>
      </c>
      <c r="B850" s="177" t="s">
        <v>999</v>
      </c>
      <c r="C850" s="115" t="s">
        <v>249</v>
      </c>
      <c r="D850" s="227" t="s">
        <v>14</v>
      </c>
      <c r="E850" s="231">
        <v>22</v>
      </c>
      <c r="F850" s="163">
        <f t="shared" si="28"/>
        <v>3080</v>
      </c>
      <c r="G850" s="231" t="s">
        <v>81</v>
      </c>
      <c r="H850" s="31"/>
    </row>
    <row r="851" spans="1:8" s="118" customFormat="1" ht="15" customHeight="1" x14ac:dyDescent="0.3">
      <c r="A851" s="236">
        <v>842</v>
      </c>
      <c r="B851" s="177" t="s">
        <v>1000</v>
      </c>
      <c r="C851" s="115" t="s">
        <v>249</v>
      </c>
      <c r="D851" s="227" t="s">
        <v>14</v>
      </c>
      <c r="E851" s="231">
        <v>15</v>
      </c>
      <c r="F851" s="163">
        <f t="shared" si="28"/>
        <v>2100</v>
      </c>
      <c r="G851" s="231" t="s">
        <v>80</v>
      </c>
      <c r="H851" s="31"/>
    </row>
    <row r="852" spans="1:8" s="118" customFormat="1" ht="15" customHeight="1" x14ac:dyDescent="0.3">
      <c r="A852" s="236">
        <v>843</v>
      </c>
      <c r="B852" s="177" t="s">
        <v>949</v>
      </c>
      <c r="C852" s="115" t="s">
        <v>249</v>
      </c>
      <c r="D852" s="227" t="s">
        <v>14</v>
      </c>
      <c r="E852" s="231">
        <v>28</v>
      </c>
      <c r="F852" s="163">
        <f t="shared" si="28"/>
        <v>3920</v>
      </c>
      <c r="G852" s="231" t="s">
        <v>80</v>
      </c>
      <c r="H852" s="31"/>
    </row>
    <row r="853" spans="1:8" s="118" customFormat="1" ht="15" customHeight="1" x14ac:dyDescent="0.3">
      <c r="A853" s="236">
        <v>844</v>
      </c>
      <c r="B853" s="177" t="s">
        <v>950</v>
      </c>
      <c r="C853" s="115" t="s">
        <v>249</v>
      </c>
      <c r="D853" s="227" t="s">
        <v>14</v>
      </c>
      <c r="E853" s="231">
        <v>25</v>
      </c>
      <c r="F853" s="163">
        <f t="shared" si="28"/>
        <v>3500</v>
      </c>
      <c r="G853" s="231" t="s">
        <v>80</v>
      </c>
      <c r="H853" s="31"/>
    </row>
    <row r="854" spans="1:8" s="118" customFormat="1" ht="15" customHeight="1" x14ac:dyDescent="0.3">
      <c r="A854" s="236">
        <v>845</v>
      </c>
      <c r="B854" s="177" t="s">
        <v>857</v>
      </c>
      <c r="C854" s="115" t="s">
        <v>249</v>
      </c>
      <c r="D854" s="227" t="s">
        <v>14</v>
      </c>
      <c r="E854" s="231">
        <v>21</v>
      </c>
      <c r="F854" s="163">
        <f t="shared" si="28"/>
        <v>2940</v>
      </c>
      <c r="G854" s="231" t="s">
        <v>57</v>
      </c>
      <c r="H854" s="31"/>
    </row>
    <row r="855" spans="1:8" s="118" customFormat="1" ht="15" customHeight="1" x14ac:dyDescent="0.3">
      <c r="A855" s="236">
        <v>846</v>
      </c>
      <c r="B855" s="177" t="s">
        <v>858</v>
      </c>
      <c r="C855" s="115" t="s">
        <v>249</v>
      </c>
      <c r="D855" s="227" t="s">
        <v>14</v>
      </c>
      <c r="E855" s="231">
        <v>23</v>
      </c>
      <c r="F855" s="163">
        <f t="shared" si="28"/>
        <v>3220</v>
      </c>
      <c r="G855" s="231" t="s">
        <v>56</v>
      </c>
      <c r="H855" s="31"/>
    </row>
    <row r="856" spans="1:8" s="118" customFormat="1" ht="15" customHeight="1" x14ac:dyDescent="0.3">
      <c r="A856" s="236">
        <v>847</v>
      </c>
      <c r="B856" s="177" t="s">
        <v>653</v>
      </c>
      <c r="C856" s="115" t="s">
        <v>249</v>
      </c>
      <c r="D856" s="227" t="s">
        <v>14</v>
      </c>
      <c r="E856" s="231">
        <v>34</v>
      </c>
      <c r="F856" s="163">
        <f t="shared" si="28"/>
        <v>4760</v>
      </c>
      <c r="G856" s="231" t="s">
        <v>80</v>
      </c>
      <c r="H856" s="31"/>
    </row>
    <row r="857" spans="1:8" s="118" customFormat="1" ht="15" customHeight="1" x14ac:dyDescent="0.3">
      <c r="A857" s="236">
        <v>848</v>
      </c>
      <c r="B857" s="177" t="s">
        <v>859</v>
      </c>
      <c r="C857" s="115" t="s">
        <v>249</v>
      </c>
      <c r="D857" s="227" t="s">
        <v>14</v>
      </c>
      <c r="E857" s="231">
        <v>32</v>
      </c>
      <c r="F857" s="163">
        <f t="shared" si="28"/>
        <v>4480</v>
      </c>
      <c r="G857" s="231" t="s">
        <v>56</v>
      </c>
      <c r="H857" s="31"/>
    </row>
    <row r="858" spans="1:8" s="118" customFormat="1" ht="15" customHeight="1" x14ac:dyDescent="0.3">
      <c r="A858" s="236">
        <v>849</v>
      </c>
      <c r="B858" s="177" t="s">
        <v>951</v>
      </c>
      <c r="C858" s="115" t="s">
        <v>249</v>
      </c>
      <c r="D858" s="227" t="s">
        <v>14</v>
      </c>
      <c r="E858" s="231">
        <v>24</v>
      </c>
      <c r="F858" s="163">
        <f t="shared" si="28"/>
        <v>3360</v>
      </c>
      <c r="G858" s="231" t="s">
        <v>56</v>
      </c>
      <c r="H858" s="31"/>
    </row>
    <row r="859" spans="1:8" s="118" customFormat="1" ht="15" customHeight="1" x14ac:dyDescent="0.3">
      <c r="A859" s="236">
        <v>850</v>
      </c>
      <c r="B859" s="177" t="s">
        <v>952</v>
      </c>
      <c r="C859" s="115" t="s">
        <v>249</v>
      </c>
      <c r="D859" s="227" t="s">
        <v>14</v>
      </c>
      <c r="E859" s="231">
        <v>22</v>
      </c>
      <c r="F859" s="163">
        <f t="shared" si="28"/>
        <v>3080</v>
      </c>
      <c r="G859" s="231" t="s">
        <v>80</v>
      </c>
      <c r="H859" s="31"/>
    </row>
    <row r="860" spans="1:8" s="118" customFormat="1" ht="15" customHeight="1" x14ac:dyDescent="0.3">
      <c r="A860" s="236">
        <v>851</v>
      </c>
      <c r="B860" s="177" t="s">
        <v>953</v>
      </c>
      <c r="C860" s="115" t="s">
        <v>249</v>
      </c>
      <c r="D860" s="227" t="s">
        <v>14</v>
      </c>
      <c r="E860" s="231">
        <v>75</v>
      </c>
      <c r="F860" s="163">
        <f t="shared" si="28"/>
        <v>10500</v>
      </c>
      <c r="G860" s="231" t="s">
        <v>81</v>
      </c>
      <c r="H860" s="31"/>
    </row>
    <row r="861" spans="1:8" s="118" customFormat="1" ht="15" customHeight="1" x14ac:dyDescent="0.3">
      <c r="A861" s="236">
        <v>852</v>
      </c>
      <c r="B861" s="177" t="s">
        <v>954</v>
      </c>
      <c r="C861" s="115" t="s">
        <v>249</v>
      </c>
      <c r="D861" s="227" t="s">
        <v>14</v>
      </c>
      <c r="E861" s="231">
        <v>26</v>
      </c>
      <c r="F861" s="163">
        <f t="shared" si="28"/>
        <v>3640</v>
      </c>
      <c r="G861" s="231" t="s">
        <v>80</v>
      </c>
      <c r="H861" s="31"/>
    </row>
    <row r="862" spans="1:8" s="118" customFormat="1" ht="15" customHeight="1" x14ac:dyDescent="0.3">
      <c r="A862" s="236">
        <v>853</v>
      </c>
      <c r="B862" s="177" t="s">
        <v>657</v>
      </c>
      <c r="C862" s="115" t="s">
        <v>249</v>
      </c>
      <c r="D862" s="227" t="s">
        <v>14</v>
      </c>
      <c r="E862" s="231">
        <v>35</v>
      </c>
      <c r="F862" s="163">
        <f t="shared" si="28"/>
        <v>4900</v>
      </c>
      <c r="G862" s="231" t="s">
        <v>80</v>
      </c>
      <c r="H862" s="31"/>
    </row>
    <row r="863" spans="1:8" s="118" customFormat="1" ht="15" customHeight="1" x14ac:dyDescent="0.3">
      <c r="A863" s="236">
        <v>854</v>
      </c>
      <c r="B863" s="177" t="s">
        <v>955</v>
      </c>
      <c r="C863" s="115" t="s">
        <v>249</v>
      </c>
      <c r="D863" s="227" t="s">
        <v>14</v>
      </c>
      <c r="E863" s="231">
        <v>27</v>
      </c>
      <c r="F863" s="163">
        <f t="shared" si="28"/>
        <v>3780</v>
      </c>
      <c r="G863" s="231" t="s">
        <v>80</v>
      </c>
      <c r="H863" s="31"/>
    </row>
    <row r="864" spans="1:8" s="118" customFormat="1" ht="15" customHeight="1" x14ac:dyDescent="0.3">
      <c r="A864" s="236">
        <v>855</v>
      </c>
      <c r="B864" s="177" t="s">
        <v>1001</v>
      </c>
      <c r="C864" s="115" t="s">
        <v>249</v>
      </c>
      <c r="D864" s="227" t="s">
        <v>14</v>
      </c>
      <c r="E864" s="231">
        <v>15</v>
      </c>
      <c r="F864" s="163">
        <f t="shared" si="28"/>
        <v>2100</v>
      </c>
      <c r="G864" s="231" t="s">
        <v>57</v>
      </c>
      <c r="H864" s="31"/>
    </row>
    <row r="865" spans="1:9" s="118" customFormat="1" ht="15" customHeight="1" x14ac:dyDescent="0.3">
      <c r="A865" s="236">
        <v>856</v>
      </c>
      <c r="B865" s="177" t="s">
        <v>659</v>
      </c>
      <c r="C865" s="115" t="s">
        <v>249</v>
      </c>
      <c r="D865" s="227" t="s">
        <v>14</v>
      </c>
      <c r="E865" s="231">
        <v>24</v>
      </c>
      <c r="F865" s="163">
        <f t="shared" si="28"/>
        <v>3360</v>
      </c>
      <c r="G865" s="231" t="s">
        <v>56</v>
      </c>
      <c r="H865" s="31"/>
    </row>
    <row r="866" spans="1:9" s="118" customFormat="1" ht="15" customHeight="1" x14ac:dyDescent="0.3">
      <c r="A866" s="236">
        <v>857</v>
      </c>
      <c r="B866" s="177" t="s">
        <v>1002</v>
      </c>
      <c r="C866" s="115" t="s">
        <v>249</v>
      </c>
      <c r="D866" s="227" t="s">
        <v>14</v>
      </c>
      <c r="E866" s="231">
        <v>11</v>
      </c>
      <c r="F866" s="163">
        <f t="shared" si="28"/>
        <v>1540</v>
      </c>
      <c r="G866" s="231" t="s">
        <v>80</v>
      </c>
      <c r="H866" s="31"/>
    </row>
    <row r="867" spans="1:9" s="118" customFormat="1" ht="15" customHeight="1" x14ac:dyDescent="0.3">
      <c r="A867" s="236">
        <v>858</v>
      </c>
      <c r="B867" s="177" t="s">
        <v>1003</v>
      </c>
      <c r="C867" s="115" t="s">
        <v>249</v>
      </c>
      <c r="D867" s="227" t="s">
        <v>14</v>
      </c>
      <c r="E867" s="231">
        <v>26</v>
      </c>
      <c r="F867" s="163">
        <f t="shared" si="28"/>
        <v>3640</v>
      </c>
      <c r="G867" s="231" t="s">
        <v>56</v>
      </c>
      <c r="H867" s="31"/>
    </row>
    <row r="868" spans="1:9" s="118" customFormat="1" ht="15" customHeight="1" x14ac:dyDescent="0.3">
      <c r="A868" s="236">
        <v>859</v>
      </c>
      <c r="B868" s="177" t="s">
        <v>660</v>
      </c>
      <c r="C868" s="115" t="s">
        <v>249</v>
      </c>
      <c r="D868" s="227" t="s">
        <v>14</v>
      </c>
      <c r="E868" s="231">
        <v>51</v>
      </c>
      <c r="F868" s="163">
        <f t="shared" si="28"/>
        <v>7140</v>
      </c>
      <c r="G868" s="231" t="s">
        <v>56</v>
      </c>
      <c r="H868" s="31"/>
    </row>
    <row r="869" spans="1:9" s="118" customFormat="1" ht="15" customHeight="1" x14ac:dyDescent="0.3">
      <c r="A869" s="236">
        <v>860</v>
      </c>
      <c r="B869" s="177" t="s">
        <v>956</v>
      </c>
      <c r="C869" s="115" t="s">
        <v>249</v>
      </c>
      <c r="D869" s="227" t="s">
        <v>14</v>
      </c>
      <c r="E869" s="231">
        <v>42</v>
      </c>
      <c r="F869" s="163">
        <f t="shared" si="28"/>
        <v>5880</v>
      </c>
      <c r="G869" s="231" t="s">
        <v>80</v>
      </c>
      <c r="H869" s="31"/>
    </row>
    <row r="870" spans="1:9" s="118" customFormat="1" ht="15" customHeight="1" x14ac:dyDescent="0.3">
      <c r="A870" s="236">
        <v>861</v>
      </c>
      <c r="B870" s="177" t="s">
        <v>957</v>
      </c>
      <c r="C870" s="115" t="s">
        <v>249</v>
      </c>
      <c r="D870" s="227" t="s">
        <v>14</v>
      </c>
      <c r="E870" s="231">
        <v>36</v>
      </c>
      <c r="F870" s="163">
        <f t="shared" si="28"/>
        <v>5040</v>
      </c>
      <c r="G870" s="231" t="s">
        <v>81</v>
      </c>
      <c r="H870" s="31"/>
    </row>
    <row r="871" spans="1:9" s="118" customFormat="1" ht="15" customHeight="1" x14ac:dyDescent="0.3">
      <c r="A871" s="236">
        <v>862</v>
      </c>
      <c r="B871" s="177" t="s">
        <v>1004</v>
      </c>
      <c r="C871" s="115" t="s">
        <v>249</v>
      </c>
      <c r="D871" s="227" t="s">
        <v>14</v>
      </c>
      <c r="E871" s="231">
        <v>32</v>
      </c>
      <c r="F871" s="163">
        <f t="shared" si="28"/>
        <v>4480</v>
      </c>
      <c r="G871" s="231" t="s">
        <v>80</v>
      </c>
      <c r="H871" s="31"/>
    </row>
    <row r="872" spans="1:9" s="118" customFormat="1" ht="15" customHeight="1" x14ac:dyDescent="0.3">
      <c r="A872" s="236">
        <v>863</v>
      </c>
      <c r="B872" s="246" t="s">
        <v>1005</v>
      </c>
      <c r="C872" s="220" t="s">
        <v>505</v>
      </c>
      <c r="D872" s="215" t="s">
        <v>15</v>
      </c>
      <c r="E872" s="215">
        <v>5</v>
      </c>
      <c r="F872" s="163">
        <f t="shared" si="28"/>
        <v>700</v>
      </c>
      <c r="G872" s="231" t="s">
        <v>80</v>
      </c>
      <c r="H872" s="31"/>
    </row>
    <row r="873" spans="1:9" s="118" customFormat="1" ht="15.75" customHeight="1" x14ac:dyDescent="0.3">
      <c r="A873" s="236">
        <v>864</v>
      </c>
      <c r="B873" s="233" t="s">
        <v>1006</v>
      </c>
      <c r="C873" s="220" t="s">
        <v>505</v>
      </c>
      <c r="D873" s="244" t="s">
        <v>15</v>
      </c>
      <c r="E873" s="245" t="s">
        <v>500</v>
      </c>
      <c r="F873" s="163">
        <f t="shared" si="28"/>
        <v>560</v>
      </c>
      <c r="G873" s="231" t="s">
        <v>80</v>
      </c>
      <c r="H873" s="31"/>
    </row>
    <row r="874" spans="1:9" s="118" customFormat="1" ht="15" customHeight="1" x14ac:dyDescent="0.3">
      <c r="A874" s="236">
        <v>865</v>
      </c>
      <c r="B874" s="233" t="s">
        <v>1007</v>
      </c>
      <c r="C874" s="220" t="s">
        <v>505</v>
      </c>
      <c r="D874" s="244" t="s">
        <v>15</v>
      </c>
      <c r="E874" s="245" t="s">
        <v>511</v>
      </c>
      <c r="F874" s="163">
        <f t="shared" si="28"/>
        <v>420</v>
      </c>
      <c r="G874" s="231" t="s">
        <v>57</v>
      </c>
      <c r="H874" s="31">
        <v>44367.81</v>
      </c>
      <c r="I874" s="118">
        <v>1192.0999999999999</v>
      </c>
    </row>
    <row r="875" spans="1:9" s="118" customFormat="1" ht="15" customHeight="1" x14ac:dyDescent="0.3">
      <c r="A875" s="236">
        <v>866</v>
      </c>
      <c r="B875" s="233" t="s">
        <v>1008</v>
      </c>
      <c r="C875" s="220" t="s">
        <v>505</v>
      </c>
      <c r="D875" s="244" t="s">
        <v>15</v>
      </c>
      <c r="E875" s="245" t="s">
        <v>501</v>
      </c>
      <c r="F875" s="163">
        <f t="shared" si="28"/>
        <v>280</v>
      </c>
      <c r="G875" s="231" t="s">
        <v>56</v>
      </c>
      <c r="H875" s="31"/>
    </row>
    <row r="876" spans="1:9" s="118" customFormat="1" ht="14.25" customHeight="1" x14ac:dyDescent="0.3">
      <c r="A876" s="236">
        <v>867</v>
      </c>
      <c r="B876" s="233" t="s">
        <v>1009</v>
      </c>
      <c r="C876" s="220" t="s">
        <v>505</v>
      </c>
      <c r="D876" s="244" t="s">
        <v>15</v>
      </c>
      <c r="E876" s="245" t="s">
        <v>501</v>
      </c>
      <c r="F876" s="163">
        <f t="shared" si="28"/>
        <v>280</v>
      </c>
      <c r="G876" s="231" t="s">
        <v>80</v>
      </c>
      <c r="H876" s="31">
        <v>44533.48</v>
      </c>
    </row>
    <row r="877" spans="1:9" s="118" customFormat="1" ht="15" customHeight="1" x14ac:dyDescent="0.3">
      <c r="A877" s="236">
        <v>868</v>
      </c>
      <c r="B877" s="233" t="s">
        <v>1010</v>
      </c>
      <c r="C877" s="220" t="s">
        <v>505</v>
      </c>
      <c r="D877" s="244" t="s">
        <v>15</v>
      </c>
      <c r="E877" s="245" t="s">
        <v>501</v>
      </c>
      <c r="F877" s="163">
        <f t="shared" si="28"/>
        <v>280</v>
      </c>
      <c r="G877" s="231" t="s">
        <v>56</v>
      </c>
      <c r="H877" s="31"/>
    </row>
    <row r="878" spans="1:9" s="118" customFormat="1" ht="15" customHeight="1" x14ac:dyDescent="0.3">
      <c r="A878" s="236">
        <v>869</v>
      </c>
      <c r="B878" s="233" t="s">
        <v>1011</v>
      </c>
      <c r="C878" s="115" t="s">
        <v>249</v>
      </c>
      <c r="D878" s="244" t="s">
        <v>27</v>
      </c>
      <c r="E878" s="245" t="s">
        <v>499</v>
      </c>
      <c r="F878" s="163">
        <f t="shared" si="28"/>
        <v>840</v>
      </c>
      <c r="G878" s="231" t="s">
        <v>56</v>
      </c>
      <c r="H878" s="31"/>
    </row>
    <row r="879" spans="1:9" s="118" customFormat="1" ht="15" customHeight="1" x14ac:dyDescent="0.3">
      <c r="A879" s="236">
        <v>870</v>
      </c>
      <c r="B879" s="213" t="s">
        <v>1012</v>
      </c>
      <c r="C879" s="220" t="s">
        <v>505</v>
      </c>
      <c r="D879" s="244" t="s">
        <v>15</v>
      </c>
      <c r="E879" s="245" t="s">
        <v>500</v>
      </c>
      <c r="F879" s="163">
        <f t="shared" si="28"/>
        <v>560</v>
      </c>
      <c r="G879" s="231" t="s">
        <v>80</v>
      </c>
      <c r="H879" s="31"/>
    </row>
    <row r="880" spans="1:9" s="118" customFormat="1" ht="15" customHeight="1" x14ac:dyDescent="0.3">
      <c r="A880" s="236">
        <v>871</v>
      </c>
      <c r="B880" s="246" t="s">
        <v>1013</v>
      </c>
      <c r="C880" s="220" t="s">
        <v>505</v>
      </c>
      <c r="D880" s="215" t="s">
        <v>15</v>
      </c>
      <c r="E880" s="215">
        <v>4</v>
      </c>
      <c r="F880" s="163">
        <f t="shared" si="28"/>
        <v>560</v>
      </c>
      <c r="G880" s="231" t="s">
        <v>80</v>
      </c>
      <c r="H880" s="31"/>
    </row>
    <row r="881" spans="1:8" s="118" customFormat="1" ht="15" customHeight="1" x14ac:dyDescent="0.3">
      <c r="A881" s="236">
        <v>872</v>
      </c>
      <c r="B881" s="213" t="s">
        <v>964</v>
      </c>
      <c r="C881" s="220" t="s">
        <v>144</v>
      </c>
      <c r="D881" s="244" t="s">
        <v>15</v>
      </c>
      <c r="E881" s="245" t="s">
        <v>499</v>
      </c>
      <c r="F881" s="163">
        <f t="shared" si="28"/>
        <v>840</v>
      </c>
      <c r="G881" s="231" t="s">
        <v>81</v>
      </c>
      <c r="H881" s="31"/>
    </row>
    <row r="882" spans="1:8" s="118" customFormat="1" ht="15" customHeight="1" x14ac:dyDescent="0.3">
      <c r="A882" s="236">
        <v>873</v>
      </c>
      <c r="B882" s="213" t="s">
        <v>964</v>
      </c>
      <c r="C882" s="220" t="s">
        <v>512</v>
      </c>
      <c r="D882" s="244" t="s">
        <v>15</v>
      </c>
      <c r="E882" s="245" t="s">
        <v>504</v>
      </c>
      <c r="F882" s="163">
        <f t="shared" si="28"/>
        <v>140</v>
      </c>
      <c r="G882" s="231" t="s">
        <v>56</v>
      </c>
      <c r="H882" s="31"/>
    </row>
    <row r="883" spans="1:8" s="118" customFormat="1" ht="15" customHeight="1" x14ac:dyDescent="0.3">
      <c r="A883" s="236">
        <v>874</v>
      </c>
      <c r="B883" s="213" t="s">
        <v>1014</v>
      </c>
      <c r="C883" s="220" t="s">
        <v>512</v>
      </c>
      <c r="D883" s="244" t="s">
        <v>15</v>
      </c>
      <c r="E883" s="245" t="s">
        <v>504</v>
      </c>
      <c r="F883" s="163">
        <f t="shared" si="28"/>
        <v>140</v>
      </c>
      <c r="G883" s="231" t="s">
        <v>56</v>
      </c>
      <c r="H883" s="31"/>
    </row>
    <row r="884" spans="1:8" s="118" customFormat="1" ht="15" customHeight="1" x14ac:dyDescent="0.3">
      <c r="A884" s="236">
        <v>875</v>
      </c>
      <c r="B884" s="213" t="s">
        <v>1015</v>
      </c>
      <c r="C884" s="220" t="s">
        <v>512</v>
      </c>
      <c r="D884" s="244" t="s">
        <v>15</v>
      </c>
      <c r="E884" s="245" t="s">
        <v>504</v>
      </c>
      <c r="F884" s="163">
        <f t="shared" si="28"/>
        <v>140</v>
      </c>
      <c r="G884" s="231" t="s">
        <v>56</v>
      </c>
      <c r="H884" s="31"/>
    </row>
    <row r="885" spans="1:8" s="118" customFormat="1" ht="15" customHeight="1" x14ac:dyDescent="0.3">
      <c r="A885" s="236">
        <v>876</v>
      </c>
      <c r="B885" s="246" t="s">
        <v>1016</v>
      </c>
      <c r="C885" s="220" t="s">
        <v>505</v>
      </c>
      <c r="D885" s="215" t="s">
        <v>15</v>
      </c>
      <c r="E885" s="215">
        <v>5</v>
      </c>
      <c r="F885" s="163">
        <f t="shared" si="28"/>
        <v>700</v>
      </c>
      <c r="G885" s="231" t="s">
        <v>56</v>
      </c>
      <c r="H885" s="31"/>
    </row>
    <row r="886" spans="1:8" s="118" customFormat="1" ht="12.75" customHeight="1" x14ac:dyDescent="0.3">
      <c r="A886" s="236">
        <v>877</v>
      </c>
      <c r="B886" s="246" t="s">
        <v>673</v>
      </c>
      <c r="C886" s="220" t="s">
        <v>505</v>
      </c>
      <c r="D886" s="215" t="s">
        <v>15</v>
      </c>
      <c r="E886" s="215">
        <v>5</v>
      </c>
      <c r="F886" s="163">
        <f t="shared" si="28"/>
        <v>700</v>
      </c>
      <c r="G886" s="231" t="s">
        <v>80</v>
      </c>
      <c r="H886" s="31"/>
    </row>
    <row r="887" spans="1:8" s="118" customFormat="1" ht="15" customHeight="1" x14ac:dyDescent="0.3">
      <c r="A887" s="236">
        <v>878</v>
      </c>
      <c r="B887" s="213" t="s">
        <v>1017</v>
      </c>
      <c r="C887" s="220" t="s">
        <v>505</v>
      </c>
      <c r="D887" s="244" t="s">
        <v>15</v>
      </c>
      <c r="E887" s="245" t="s">
        <v>501</v>
      </c>
      <c r="F887" s="163">
        <f t="shared" si="28"/>
        <v>280</v>
      </c>
      <c r="G887" s="231" t="s">
        <v>81</v>
      </c>
      <c r="H887" s="31">
        <v>3828.53</v>
      </c>
    </row>
    <row r="888" spans="1:8" s="118" customFormat="1" ht="15" customHeight="1" x14ac:dyDescent="0.3">
      <c r="A888" s="236">
        <v>879</v>
      </c>
      <c r="B888" s="213" t="s">
        <v>981</v>
      </c>
      <c r="C888" s="220" t="s">
        <v>505</v>
      </c>
      <c r="D888" s="244" t="s">
        <v>15</v>
      </c>
      <c r="E888" s="245" t="s">
        <v>500</v>
      </c>
      <c r="F888" s="163">
        <f t="shared" si="28"/>
        <v>560</v>
      </c>
      <c r="G888" s="231" t="s">
        <v>80</v>
      </c>
      <c r="H888" s="31"/>
    </row>
    <row r="889" spans="1:8" s="118" customFormat="1" ht="15" customHeight="1" x14ac:dyDescent="0.3">
      <c r="A889" s="236">
        <v>880</v>
      </c>
      <c r="B889" s="246" t="s">
        <v>1018</v>
      </c>
      <c r="C889" s="115" t="s">
        <v>249</v>
      </c>
      <c r="D889" s="227" t="s">
        <v>14</v>
      </c>
      <c r="E889" s="215">
        <v>15</v>
      </c>
      <c r="F889" s="163">
        <f t="shared" si="28"/>
        <v>2100</v>
      </c>
      <c r="G889" s="231" t="s">
        <v>80</v>
      </c>
      <c r="H889" s="31"/>
    </row>
    <row r="890" spans="1:8" s="118" customFormat="1" ht="15" customHeight="1" x14ac:dyDescent="0.3">
      <c r="A890" s="236">
        <v>881</v>
      </c>
      <c r="B890" s="246" t="s">
        <v>765</v>
      </c>
      <c r="C890" s="115" t="s">
        <v>249</v>
      </c>
      <c r="D890" s="227" t="s">
        <v>14</v>
      </c>
      <c r="E890" s="215">
        <v>30</v>
      </c>
      <c r="F890" s="163">
        <f t="shared" si="28"/>
        <v>4200</v>
      </c>
      <c r="G890" s="231" t="s">
        <v>80</v>
      </c>
      <c r="H890" s="31"/>
    </row>
    <row r="891" spans="1:8" s="118" customFormat="1" ht="15" customHeight="1" x14ac:dyDescent="0.3">
      <c r="A891" s="236">
        <v>882</v>
      </c>
      <c r="B891" s="226" t="s">
        <v>1019</v>
      </c>
      <c r="C891" s="115" t="s">
        <v>249</v>
      </c>
      <c r="D891" s="227" t="s">
        <v>14</v>
      </c>
      <c r="E891" s="227">
        <v>164</v>
      </c>
      <c r="F891" s="163">
        <v>18755</v>
      </c>
      <c r="G891" s="231" t="s">
        <v>57</v>
      </c>
      <c r="H891" s="31"/>
    </row>
    <row r="892" spans="1:8" s="118" customFormat="1" ht="15.75" customHeight="1" x14ac:dyDescent="0.3">
      <c r="A892" s="236">
        <v>883</v>
      </c>
      <c r="B892" s="226" t="s">
        <v>1020</v>
      </c>
      <c r="C892" s="115" t="s">
        <v>249</v>
      </c>
      <c r="D892" s="227" t="s">
        <v>14</v>
      </c>
      <c r="E892" s="227">
        <v>12</v>
      </c>
      <c r="F892" s="163">
        <f t="shared" ref="F892:F906" si="29">140*E892</f>
        <v>1680</v>
      </c>
      <c r="G892" s="231" t="s">
        <v>56</v>
      </c>
      <c r="H892" s="31"/>
    </row>
    <row r="893" spans="1:8" s="118" customFormat="1" ht="15" customHeight="1" x14ac:dyDescent="0.3">
      <c r="A893" s="236">
        <v>884</v>
      </c>
      <c r="B893" s="226" t="s">
        <v>1021</v>
      </c>
      <c r="C893" s="115" t="s">
        <v>249</v>
      </c>
      <c r="D893" s="227" t="s">
        <v>14</v>
      </c>
      <c r="E893" s="227">
        <v>16</v>
      </c>
      <c r="F893" s="163">
        <f t="shared" si="29"/>
        <v>2240</v>
      </c>
      <c r="G893" s="231" t="s">
        <v>80</v>
      </c>
      <c r="H893" s="31"/>
    </row>
    <row r="894" spans="1:8" s="118" customFormat="1" ht="15" customHeight="1" x14ac:dyDescent="0.3">
      <c r="A894" s="236">
        <v>885</v>
      </c>
      <c r="B894" s="226" t="s">
        <v>1022</v>
      </c>
      <c r="C894" s="115" t="s">
        <v>249</v>
      </c>
      <c r="D894" s="227" t="s">
        <v>14</v>
      </c>
      <c r="E894" s="227">
        <v>12</v>
      </c>
      <c r="F894" s="163">
        <f t="shared" si="29"/>
        <v>1680</v>
      </c>
      <c r="G894" s="231" t="s">
        <v>81</v>
      </c>
      <c r="H894" s="31"/>
    </row>
    <row r="895" spans="1:8" s="118" customFormat="1" ht="15" customHeight="1" x14ac:dyDescent="0.3">
      <c r="A895" s="236">
        <v>886</v>
      </c>
      <c r="B895" s="226" t="s">
        <v>1023</v>
      </c>
      <c r="C895" s="115" t="s">
        <v>249</v>
      </c>
      <c r="D895" s="227" t="s">
        <v>14</v>
      </c>
      <c r="E895" s="227">
        <v>12</v>
      </c>
      <c r="F895" s="163">
        <f t="shared" si="29"/>
        <v>1680</v>
      </c>
      <c r="G895" s="231" t="s">
        <v>56</v>
      </c>
      <c r="H895" s="31"/>
    </row>
    <row r="896" spans="1:8" s="118" customFormat="1" ht="15" customHeight="1" x14ac:dyDescent="0.3">
      <c r="A896" s="236">
        <v>887</v>
      </c>
      <c r="B896" s="226" t="s">
        <v>1024</v>
      </c>
      <c r="C896" s="115" t="s">
        <v>249</v>
      </c>
      <c r="D896" s="227" t="s">
        <v>14</v>
      </c>
      <c r="E896" s="227">
        <v>7</v>
      </c>
      <c r="F896" s="163">
        <f t="shared" si="29"/>
        <v>980</v>
      </c>
      <c r="G896" s="231" t="s">
        <v>80</v>
      </c>
      <c r="H896" s="31"/>
    </row>
    <row r="897" spans="1:8" s="118" customFormat="1" ht="16.5" customHeight="1" x14ac:dyDescent="0.3">
      <c r="A897" s="236">
        <v>888</v>
      </c>
      <c r="B897" s="226" t="s">
        <v>1025</v>
      </c>
      <c r="C897" s="115" t="s">
        <v>249</v>
      </c>
      <c r="D897" s="227" t="s">
        <v>14</v>
      </c>
      <c r="E897" s="227">
        <v>18</v>
      </c>
      <c r="F897" s="163">
        <f t="shared" si="29"/>
        <v>2520</v>
      </c>
      <c r="G897" s="231" t="s">
        <v>81</v>
      </c>
      <c r="H897" s="31">
        <v>13417.68</v>
      </c>
    </row>
    <row r="898" spans="1:8" s="118" customFormat="1" ht="15" customHeight="1" x14ac:dyDescent="0.3">
      <c r="A898" s="236">
        <v>889</v>
      </c>
      <c r="B898" s="226" t="s">
        <v>1026</v>
      </c>
      <c r="C898" s="115" t="s">
        <v>249</v>
      </c>
      <c r="D898" s="227" t="s">
        <v>14</v>
      </c>
      <c r="E898" s="227">
        <v>36</v>
      </c>
      <c r="F898" s="163">
        <f t="shared" si="29"/>
        <v>5040</v>
      </c>
      <c r="G898" s="231" t="s">
        <v>80</v>
      </c>
      <c r="H898" s="31"/>
    </row>
    <row r="899" spans="1:8" s="118" customFormat="1" ht="15" customHeight="1" x14ac:dyDescent="0.3">
      <c r="A899" s="236">
        <v>890</v>
      </c>
      <c r="B899" s="226" t="s">
        <v>1027</v>
      </c>
      <c r="C899" s="115" t="s">
        <v>249</v>
      </c>
      <c r="D899" s="227" t="s">
        <v>14</v>
      </c>
      <c r="E899" s="227">
        <v>10</v>
      </c>
      <c r="F899" s="163">
        <f t="shared" si="29"/>
        <v>1400</v>
      </c>
      <c r="G899" s="231" t="s">
        <v>80</v>
      </c>
      <c r="H899" s="31"/>
    </row>
    <row r="900" spans="1:8" s="118" customFormat="1" ht="15" customHeight="1" x14ac:dyDescent="0.3">
      <c r="A900" s="236">
        <v>891</v>
      </c>
      <c r="B900" s="226" t="s">
        <v>1028</v>
      </c>
      <c r="C900" s="115" t="s">
        <v>249</v>
      </c>
      <c r="D900" s="227" t="s">
        <v>14</v>
      </c>
      <c r="E900" s="227">
        <v>25</v>
      </c>
      <c r="F900" s="163">
        <f t="shared" si="29"/>
        <v>3500</v>
      </c>
      <c r="G900" s="231" t="s">
        <v>56</v>
      </c>
      <c r="H900" s="31"/>
    </row>
    <row r="901" spans="1:8" s="118" customFormat="1" ht="15" customHeight="1" x14ac:dyDescent="0.3">
      <c r="A901" s="236">
        <v>892</v>
      </c>
      <c r="B901" s="226" t="s">
        <v>1029</v>
      </c>
      <c r="C901" s="115" t="s">
        <v>249</v>
      </c>
      <c r="D901" s="227" t="s">
        <v>14</v>
      </c>
      <c r="E901" s="227">
        <v>20</v>
      </c>
      <c r="F901" s="163">
        <f t="shared" si="29"/>
        <v>2800</v>
      </c>
      <c r="G901" s="231" t="s">
        <v>81</v>
      </c>
      <c r="H901" s="31"/>
    </row>
    <row r="902" spans="1:8" s="118" customFormat="1" ht="15" customHeight="1" x14ac:dyDescent="0.3">
      <c r="A902" s="236">
        <v>893</v>
      </c>
      <c r="B902" s="226" t="s">
        <v>1030</v>
      </c>
      <c r="C902" s="115" t="s">
        <v>249</v>
      </c>
      <c r="D902" s="227" t="s">
        <v>14</v>
      </c>
      <c r="E902" s="227">
        <v>7</v>
      </c>
      <c r="F902" s="163">
        <f t="shared" si="29"/>
        <v>980</v>
      </c>
      <c r="G902" s="231" t="s">
        <v>56</v>
      </c>
      <c r="H902" s="31"/>
    </row>
    <row r="903" spans="1:8" s="118" customFormat="1" ht="15" customHeight="1" x14ac:dyDescent="0.3">
      <c r="A903" s="236">
        <v>894</v>
      </c>
      <c r="B903" s="226" t="s">
        <v>1031</v>
      </c>
      <c r="C903" s="115" t="s">
        <v>249</v>
      </c>
      <c r="D903" s="227" t="s">
        <v>14</v>
      </c>
      <c r="E903" s="227">
        <v>12</v>
      </c>
      <c r="F903" s="163">
        <f t="shared" si="29"/>
        <v>1680</v>
      </c>
      <c r="G903" s="231" t="s">
        <v>56</v>
      </c>
      <c r="H903" s="31"/>
    </row>
    <row r="904" spans="1:8" s="118" customFormat="1" ht="15" customHeight="1" x14ac:dyDescent="0.3">
      <c r="A904" s="236">
        <v>895</v>
      </c>
      <c r="B904" s="226" t="s">
        <v>1032</v>
      </c>
      <c r="C904" s="115" t="s">
        <v>249</v>
      </c>
      <c r="D904" s="227" t="s">
        <v>14</v>
      </c>
      <c r="E904" s="227">
        <v>10</v>
      </c>
      <c r="F904" s="163">
        <f t="shared" si="29"/>
        <v>1400</v>
      </c>
      <c r="G904" s="231" t="s">
        <v>81</v>
      </c>
      <c r="H904" s="31"/>
    </row>
    <row r="905" spans="1:8" s="118" customFormat="1" ht="15" customHeight="1" x14ac:dyDescent="0.3">
      <c r="A905" s="236">
        <v>896</v>
      </c>
      <c r="B905" s="226" t="s">
        <v>1033</v>
      </c>
      <c r="C905" s="115" t="s">
        <v>249</v>
      </c>
      <c r="D905" s="227" t="s">
        <v>14</v>
      </c>
      <c r="E905" s="227">
        <v>10</v>
      </c>
      <c r="F905" s="163">
        <f t="shared" si="29"/>
        <v>1400</v>
      </c>
      <c r="G905" s="231" t="s">
        <v>56</v>
      </c>
      <c r="H905" s="31"/>
    </row>
    <row r="906" spans="1:8" s="118" customFormat="1" ht="15" customHeight="1" x14ac:dyDescent="0.3">
      <c r="A906" s="236">
        <v>897</v>
      </c>
      <c r="B906" s="226" t="s">
        <v>984</v>
      </c>
      <c r="C906" s="115" t="s">
        <v>249</v>
      </c>
      <c r="D906" s="227" t="s">
        <v>14</v>
      </c>
      <c r="E906" s="227">
        <v>64</v>
      </c>
      <c r="F906" s="163">
        <f t="shared" si="29"/>
        <v>8960</v>
      </c>
      <c r="G906" s="231" t="s">
        <v>81</v>
      </c>
      <c r="H906" s="31"/>
    </row>
    <row r="907" spans="1:8" s="118" customFormat="1" ht="15" customHeight="1" x14ac:dyDescent="0.3">
      <c r="A907" s="236">
        <v>898</v>
      </c>
      <c r="B907" s="21" t="s">
        <v>13</v>
      </c>
      <c r="C907" s="179"/>
      <c r="D907" s="106"/>
      <c r="E907" s="181">
        <f>SUM(E827:E906)</f>
        <v>2543</v>
      </c>
      <c r="F907" s="180">
        <f>SUM(F827:F906)</f>
        <v>357135</v>
      </c>
      <c r="G907" s="3"/>
      <c r="H907" s="31"/>
    </row>
    <row r="908" spans="1:8" x14ac:dyDescent="0.3">
      <c r="A908" s="236">
        <v>899</v>
      </c>
      <c r="B908" s="47" t="s">
        <v>21</v>
      </c>
      <c r="D908" s="4"/>
      <c r="E908" s="89"/>
      <c r="F908" s="45"/>
      <c r="G908" s="3"/>
      <c r="H908" s="31"/>
    </row>
    <row r="909" spans="1:8" x14ac:dyDescent="0.3">
      <c r="A909" s="236">
        <v>900</v>
      </c>
      <c r="B909" s="46" t="s">
        <v>33</v>
      </c>
      <c r="C909" s="104"/>
      <c r="D909" s="46"/>
      <c r="E909" s="90"/>
      <c r="F909" s="46"/>
      <c r="G909" s="3"/>
      <c r="H909" s="31"/>
    </row>
    <row r="910" spans="1:8" s="118" customFormat="1" x14ac:dyDescent="0.3">
      <c r="A910" s="236">
        <v>901</v>
      </c>
      <c r="B910" s="218" t="s">
        <v>182</v>
      </c>
      <c r="C910" s="241" t="s">
        <v>77</v>
      </c>
      <c r="D910" s="178" t="s">
        <v>14</v>
      </c>
      <c r="E910" s="227">
        <v>15</v>
      </c>
      <c r="F910" s="277">
        <f>138*E910</f>
        <v>2070</v>
      </c>
      <c r="G910" s="231" t="s">
        <v>81</v>
      </c>
      <c r="H910" s="31"/>
    </row>
    <row r="911" spans="1:8" s="118" customFormat="1" x14ac:dyDescent="0.3">
      <c r="A911" s="236">
        <v>902</v>
      </c>
      <c r="B911" s="252" t="s">
        <v>186</v>
      </c>
      <c r="C911" s="241" t="s">
        <v>77</v>
      </c>
      <c r="D911" s="178" t="s">
        <v>14</v>
      </c>
      <c r="E911" s="227">
        <v>40</v>
      </c>
      <c r="F911" s="277">
        <f t="shared" ref="F911:F974" si="30">138*E911</f>
        <v>5520</v>
      </c>
      <c r="G911" s="231" t="s">
        <v>81</v>
      </c>
      <c r="H911" s="31"/>
    </row>
    <row r="912" spans="1:8" s="118" customFormat="1" x14ac:dyDescent="0.3">
      <c r="A912" s="236">
        <v>903</v>
      </c>
      <c r="B912" s="252" t="s">
        <v>185</v>
      </c>
      <c r="C912" s="241" t="s">
        <v>77</v>
      </c>
      <c r="D912" s="178" t="s">
        <v>14</v>
      </c>
      <c r="E912" s="227">
        <v>25</v>
      </c>
      <c r="F912" s="277">
        <f t="shared" si="30"/>
        <v>3450</v>
      </c>
      <c r="G912" s="231" t="s">
        <v>81</v>
      </c>
      <c r="H912" s="31"/>
    </row>
    <row r="913" spans="1:9" s="118" customFormat="1" x14ac:dyDescent="0.3">
      <c r="A913" s="236">
        <v>904</v>
      </c>
      <c r="B913" s="252" t="s">
        <v>252</v>
      </c>
      <c r="C913" s="241" t="s">
        <v>77</v>
      </c>
      <c r="D913" s="178" t="s">
        <v>14</v>
      </c>
      <c r="E913" s="227">
        <v>90</v>
      </c>
      <c r="F913" s="277">
        <f t="shared" si="30"/>
        <v>12420</v>
      </c>
      <c r="G913" s="231" t="s">
        <v>81</v>
      </c>
      <c r="H913" s="31"/>
    </row>
    <row r="914" spans="1:9" s="118" customFormat="1" x14ac:dyDescent="0.3">
      <c r="A914" s="236">
        <v>905</v>
      </c>
      <c r="B914" s="252" t="s">
        <v>254</v>
      </c>
      <c r="C914" s="241" t="s">
        <v>77</v>
      </c>
      <c r="D914" s="178" t="s">
        <v>14</v>
      </c>
      <c r="E914" s="227">
        <v>125</v>
      </c>
      <c r="F914" s="277">
        <f t="shared" si="30"/>
        <v>17250</v>
      </c>
      <c r="G914" s="231" t="s">
        <v>56</v>
      </c>
      <c r="H914" s="31"/>
    </row>
    <row r="915" spans="1:9" s="118" customFormat="1" x14ac:dyDescent="0.3">
      <c r="A915" s="236">
        <v>906</v>
      </c>
      <c r="B915" s="252" t="s">
        <v>257</v>
      </c>
      <c r="C915" s="241" t="s">
        <v>77</v>
      </c>
      <c r="D915" s="178" t="s">
        <v>14</v>
      </c>
      <c r="E915" s="227">
        <v>45</v>
      </c>
      <c r="F915" s="277">
        <f t="shared" si="30"/>
        <v>6210</v>
      </c>
      <c r="G915" s="231" t="s">
        <v>56</v>
      </c>
      <c r="H915" s="31"/>
    </row>
    <row r="916" spans="1:9" s="118" customFormat="1" x14ac:dyDescent="0.3">
      <c r="A916" s="236">
        <v>907</v>
      </c>
      <c r="B916" s="252" t="s">
        <v>263</v>
      </c>
      <c r="C916" s="241" t="s">
        <v>265</v>
      </c>
      <c r="D916" s="178" t="s">
        <v>16</v>
      </c>
      <c r="E916" s="227">
        <v>1</v>
      </c>
      <c r="F916" s="277">
        <f t="shared" si="30"/>
        <v>138</v>
      </c>
      <c r="G916" s="231" t="s">
        <v>81</v>
      </c>
      <c r="H916" s="31">
        <v>16734.88</v>
      </c>
    </row>
    <row r="917" spans="1:9" s="118" customFormat="1" x14ac:dyDescent="0.3">
      <c r="A917" s="236">
        <v>908</v>
      </c>
      <c r="B917" s="319" t="s">
        <v>264</v>
      </c>
      <c r="C917" s="241" t="s">
        <v>265</v>
      </c>
      <c r="D917" s="178" t="s">
        <v>16</v>
      </c>
      <c r="E917" s="237">
        <v>1</v>
      </c>
      <c r="F917" s="277">
        <f t="shared" si="30"/>
        <v>138</v>
      </c>
      <c r="G917" s="231" t="s">
        <v>56</v>
      </c>
      <c r="H917" s="31"/>
    </row>
    <row r="918" spans="1:9" s="118" customFormat="1" x14ac:dyDescent="0.3">
      <c r="A918" s="236">
        <v>909</v>
      </c>
      <c r="B918" s="115" t="s">
        <v>846</v>
      </c>
      <c r="C918" s="241" t="s">
        <v>77</v>
      </c>
      <c r="D918" s="178" t="s">
        <v>14</v>
      </c>
      <c r="E918" s="227">
        <v>58</v>
      </c>
      <c r="F918" s="277">
        <f t="shared" si="30"/>
        <v>8004</v>
      </c>
      <c r="G918" s="231" t="s">
        <v>81</v>
      </c>
      <c r="H918" s="31">
        <v>3836.6</v>
      </c>
      <c r="I918" s="118">
        <v>95.15</v>
      </c>
    </row>
    <row r="919" spans="1:9" s="118" customFormat="1" x14ac:dyDescent="0.3">
      <c r="A919" s="236">
        <v>910</v>
      </c>
      <c r="B919" s="115" t="s">
        <v>451</v>
      </c>
      <c r="C919" s="115" t="s">
        <v>449</v>
      </c>
      <c r="D919" s="178" t="s">
        <v>14</v>
      </c>
      <c r="E919" s="227">
        <v>1</v>
      </c>
      <c r="F919" s="277">
        <f t="shared" si="30"/>
        <v>138</v>
      </c>
      <c r="G919" s="231" t="s">
        <v>81</v>
      </c>
      <c r="H919" s="31"/>
      <c r="I919" s="118">
        <v>600.21</v>
      </c>
    </row>
    <row r="920" spans="1:9" s="118" customFormat="1" x14ac:dyDescent="0.3">
      <c r="A920" s="236">
        <v>911</v>
      </c>
      <c r="B920" s="115" t="s">
        <v>1035</v>
      </c>
      <c r="C920" s="115" t="s">
        <v>449</v>
      </c>
      <c r="D920" s="227" t="s">
        <v>15</v>
      </c>
      <c r="E920" s="227">
        <v>1</v>
      </c>
      <c r="F920" s="277">
        <f t="shared" si="30"/>
        <v>138</v>
      </c>
      <c r="G920" s="231" t="s">
        <v>56</v>
      </c>
      <c r="H920" s="31"/>
    </row>
    <row r="921" spans="1:9" s="118" customFormat="1" x14ac:dyDescent="0.3">
      <c r="A921" s="236">
        <v>912</v>
      </c>
      <c r="B921" s="115" t="s">
        <v>987</v>
      </c>
      <c r="C921" s="241" t="s">
        <v>77</v>
      </c>
      <c r="D921" s="178" t="s">
        <v>14</v>
      </c>
      <c r="E921" s="227">
        <v>90</v>
      </c>
      <c r="F921" s="277">
        <f t="shared" si="30"/>
        <v>12420</v>
      </c>
      <c r="G921" s="231" t="s">
        <v>80</v>
      </c>
      <c r="H921" s="31"/>
    </row>
    <row r="922" spans="1:9" s="118" customFormat="1" x14ac:dyDescent="0.3">
      <c r="A922" s="236">
        <v>913</v>
      </c>
      <c r="B922" s="115" t="s">
        <v>1036</v>
      </c>
      <c r="C922" s="241" t="s">
        <v>77</v>
      </c>
      <c r="D922" s="178" t="s">
        <v>14</v>
      </c>
      <c r="E922" s="227">
        <v>85</v>
      </c>
      <c r="F922" s="277">
        <f t="shared" si="30"/>
        <v>11730</v>
      </c>
      <c r="G922" s="231" t="s">
        <v>81</v>
      </c>
      <c r="H922" s="31">
        <v>11598.82</v>
      </c>
    </row>
    <row r="923" spans="1:9" s="118" customFormat="1" x14ac:dyDescent="0.3">
      <c r="A923" s="236">
        <v>914</v>
      </c>
      <c r="B923" s="115" t="s">
        <v>1037</v>
      </c>
      <c r="C923" s="241" t="s">
        <v>77</v>
      </c>
      <c r="D923" s="178" t="s">
        <v>14</v>
      </c>
      <c r="E923" s="227">
        <v>59</v>
      </c>
      <c r="F923" s="277">
        <f t="shared" si="30"/>
        <v>8142</v>
      </c>
      <c r="G923" s="231" t="s">
        <v>56</v>
      </c>
      <c r="H923" s="31"/>
    </row>
    <row r="924" spans="1:9" s="118" customFormat="1" x14ac:dyDescent="0.3">
      <c r="A924" s="236">
        <v>915</v>
      </c>
      <c r="B924" s="115" t="s">
        <v>1038</v>
      </c>
      <c r="C924" s="241" t="s">
        <v>77</v>
      </c>
      <c r="D924" s="178" t="s">
        <v>14</v>
      </c>
      <c r="E924" s="227">
        <v>50</v>
      </c>
      <c r="F924" s="277">
        <v>4890</v>
      </c>
      <c r="G924" s="231" t="s">
        <v>56</v>
      </c>
      <c r="H924" s="31"/>
    </row>
    <row r="925" spans="1:9" s="118" customFormat="1" x14ac:dyDescent="0.3">
      <c r="A925" s="236">
        <v>916</v>
      </c>
      <c r="B925" s="115" t="s">
        <v>1039</v>
      </c>
      <c r="C925" s="241" t="s">
        <v>77</v>
      </c>
      <c r="D925" s="178" t="s">
        <v>14</v>
      </c>
      <c r="E925" s="227">
        <v>45</v>
      </c>
      <c r="F925" s="277">
        <f t="shared" si="30"/>
        <v>6210</v>
      </c>
      <c r="G925" s="231" t="s">
        <v>56</v>
      </c>
      <c r="H925" s="31"/>
    </row>
    <row r="926" spans="1:9" s="118" customFormat="1" ht="14.25" customHeight="1" x14ac:dyDescent="0.3">
      <c r="A926" s="236">
        <v>917</v>
      </c>
      <c r="B926" s="115" t="s">
        <v>1040</v>
      </c>
      <c r="C926" s="241" t="s">
        <v>77</v>
      </c>
      <c r="D926" s="178" t="s">
        <v>14</v>
      </c>
      <c r="E926" s="227">
        <v>50</v>
      </c>
      <c r="F926" s="277">
        <v>4890</v>
      </c>
      <c r="G926" s="231" t="s">
        <v>81</v>
      </c>
      <c r="H926" s="31">
        <v>26784.44</v>
      </c>
    </row>
    <row r="927" spans="1:9" s="118" customFormat="1" ht="14.25" customHeight="1" x14ac:dyDescent="0.3">
      <c r="A927" s="236">
        <v>918</v>
      </c>
      <c r="B927" s="262" t="s">
        <v>988</v>
      </c>
      <c r="C927" s="241" t="s">
        <v>77</v>
      </c>
      <c r="D927" s="178" t="s">
        <v>14</v>
      </c>
      <c r="E927" s="263">
        <v>77</v>
      </c>
      <c r="F927" s="277">
        <v>8626</v>
      </c>
      <c r="G927" s="231" t="s">
        <v>80</v>
      </c>
      <c r="H927" s="31"/>
    </row>
    <row r="928" spans="1:9" s="118" customFormat="1" ht="15.75" customHeight="1" x14ac:dyDescent="0.3">
      <c r="A928" s="236">
        <v>919</v>
      </c>
      <c r="B928" s="262" t="s">
        <v>989</v>
      </c>
      <c r="C928" s="241" t="s">
        <v>77</v>
      </c>
      <c r="D928" s="178" t="s">
        <v>14</v>
      </c>
      <c r="E928" s="263">
        <v>67</v>
      </c>
      <c r="F928" s="277">
        <f t="shared" si="30"/>
        <v>9246</v>
      </c>
      <c r="G928" s="231" t="s">
        <v>81</v>
      </c>
      <c r="H928" s="31"/>
    </row>
    <row r="929" spans="1:8" s="118" customFormat="1" ht="12.75" customHeight="1" x14ac:dyDescent="0.3">
      <c r="A929" s="236">
        <v>920</v>
      </c>
      <c r="B929" s="262" t="s">
        <v>990</v>
      </c>
      <c r="C929" s="241" t="s">
        <v>77</v>
      </c>
      <c r="D929" s="178" t="s">
        <v>14</v>
      </c>
      <c r="E929" s="263">
        <v>44</v>
      </c>
      <c r="F929" s="277">
        <f t="shared" si="30"/>
        <v>6072</v>
      </c>
      <c r="G929" s="231" t="s">
        <v>56</v>
      </c>
      <c r="H929" s="31"/>
    </row>
    <row r="930" spans="1:8" s="118" customFormat="1" ht="15.75" customHeight="1" x14ac:dyDescent="0.3">
      <c r="A930" s="236">
        <v>921</v>
      </c>
      <c r="B930" s="262" t="s">
        <v>991</v>
      </c>
      <c r="C930" s="241" t="s">
        <v>77</v>
      </c>
      <c r="D930" s="178" t="s">
        <v>14</v>
      </c>
      <c r="E930" s="263">
        <v>64</v>
      </c>
      <c r="F930" s="277">
        <f t="shared" si="30"/>
        <v>8832</v>
      </c>
      <c r="G930" s="231" t="s">
        <v>81</v>
      </c>
      <c r="H930" s="31"/>
    </row>
    <row r="931" spans="1:8" s="118" customFormat="1" ht="15" customHeight="1" x14ac:dyDescent="0.3">
      <c r="A931" s="236">
        <v>922</v>
      </c>
      <c r="B931" s="262" t="s">
        <v>992</v>
      </c>
      <c r="C931" s="241" t="s">
        <v>77</v>
      </c>
      <c r="D931" s="178" t="s">
        <v>14</v>
      </c>
      <c r="E931" s="263">
        <v>77</v>
      </c>
      <c r="F931" s="277">
        <v>8626</v>
      </c>
      <c r="G931" s="231" t="s">
        <v>56</v>
      </c>
      <c r="H931" s="31"/>
    </row>
    <row r="932" spans="1:8" s="118" customFormat="1" ht="17.25" customHeight="1" x14ac:dyDescent="0.3">
      <c r="A932" s="236">
        <v>923</v>
      </c>
      <c r="B932" s="262" t="s">
        <v>993</v>
      </c>
      <c r="C932" s="241" t="s">
        <v>77</v>
      </c>
      <c r="D932" s="178" t="s">
        <v>14</v>
      </c>
      <c r="E932" s="263">
        <v>22</v>
      </c>
      <c r="F932" s="277">
        <f t="shared" si="30"/>
        <v>3036</v>
      </c>
      <c r="G932" s="231" t="s">
        <v>56</v>
      </c>
      <c r="H932" s="31"/>
    </row>
    <row r="933" spans="1:8" s="217" customFormat="1" x14ac:dyDescent="0.3">
      <c r="A933" s="236">
        <v>924</v>
      </c>
      <c r="B933" s="115" t="s">
        <v>933</v>
      </c>
      <c r="C933" s="241" t="s">
        <v>77</v>
      </c>
      <c r="D933" s="178" t="s">
        <v>14</v>
      </c>
      <c r="E933" s="227">
        <v>40</v>
      </c>
      <c r="F933" s="277">
        <f t="shared" si="30"/>
        <v>5520</v>
      </c>
      <c r="G933" s="231" t="s">
        <v>56</v>
      </c>
      <c r="H933" s="31"/>
    </row>
    <row r="934" spans="1:8" s="217" customFormat="1" x14ac:dyDescent="0.3">
      <c r="A934" s="236">
        <v>925</v>
      </c>
      <c r="B934" s="115" t="s">
        <v>935</v>
      </c>
      <c r="C934" s="241" t="s">
        <v>77</v>
      </c>
      <c r="D934" s="178" t="s">
        <v>14</v>
      </c>
      <c r="E934" s="227">
        <v>60</v>
      </c>
      <c r="F934" s="277">
        <f t="shared" si="30"/>
        <v>8280</v>
      </c>
      <c r="G934" s="231" t="s">
        <v>80</v>
      </c>
      <c r="H934" s="31"/>
    </row>
    <row r="935" spans="1:8" s="217" customFormat="1" x14ac:dyDescent="0.3">
      <c r="A935" s="236">
        <v>926</v>
      </c>
      <c r="B935" s="115" t="s">
        <v>936</v>
      </c>
      <c r="C935" s="241" t="s">
        <v>77</v>
      </c>
      <c r="D935" s="178" t="s">
        <v>14</v>
      </c>
      <c r="E935" s="227">
        <v>16</v>
      </c>
      <c r="F935" s="277">
        <f t="shared" si="30"/>
        <v>2208</v>
      </c>
      <c r="G935" s="231" t="s">
        <v>81</v>
      </c>
      <c r="H935" s="31"/>
    </row>
    <row r="936" spans="1:8" s="217" customFormat="1" x14ac:dyDescent="0.3">
      <c r="A936" s="236">
        <v>927</v>
      </c>
      <c r="B936" s="115" t="s">
        <v>937</v>
      </c>
      <c r="C936" s="241" t="s">
        <v>77</v>
      </c>
      <c r="D936" s="178" t="s">
        <v>14</v>
      </c>
      <c r="E936" s="227">
        <v>16</v>
      </c>
      <c r="F936" s="277">
        <f t="shared" si="30"/>
        <v>2208</v>
      </c>
      <c r="G936" s="231" t="s">
        <v>56</v>
      </c>
      <c r="H936" s="31"/>
    </row>
    <row r="937" spans="1:8" s="217" customFormat="1" x14ac:dyDescent="0.3">
      <c r="A937" s="236">
        <v>928</v>
      </c>
      <c r="B937" s="115" t="s">
        <v>647</v>
      </c>
      <c r="C937" s="241" t="s">
        <v>77</v>
      </c>
      <c r="D937" s="178" t="s">
        <v>14</v>
      </c>
      <c r="E937" s="227">
        <v>17</v>
      </c>
      <c r="F937" s="277">
        <f t="shared" si="30"/>
        <v>2346</v>
      </c>
      <c r="G937" s="231" t="s">
        <v>81</v>
      </c>
      <c r="H937" s="31"/>
    </row>
    <row r="938" spans="1:8" s="217" customFormat="1" x14ac:dyDescent="0.3">
      <c r="A938" s="236">
        <v>929</v>
      </c>
      <c r="B938" s="115" t="s">
        <v>1041</v>
      </c>
      <c r="C938" s="241" t="s">
        <v>77</v>
      </c>
      <c r="D938" s="178" t="s">
        <v>14</v>
      </c>
      <c r="E938" s="227">
        <v>32</v>
      </c>
      <c r="F938" s="277">
        <f t="shared" si="30"/>
        <v>4416</v>
      </c>
      <c r="G938" s="231" t="s">
        <v>56</v>
      </c>
      <c r="H938" s="31"/>
    </row>
    <row r="939" spans="1:8" s="217" customFormat="1" x14ac:dyDescent="0.3">
      <c r="A939" s="236">
        <v>930</v>
      </c>
      <c r="B939" s="115" t="s">
        <v>1042</v>
      </c>
      <c r="C939" s="241" t="s">
        <v>77</v>
      </c>
      <c r="D939" s="178" t="s">
        <v>14</v>
      </c>
      <c r="E939" s="227">
        <v>3</v>
      </c>
      <c r="F939" s="277">
        <f t="shared" si="30"/>
        <v>414</v>
      </c>
      <c r="G939" s="231" t="s">
        <v>56</v>
      </c>
      <c r="H939" s="31"/>
    </row>
    <row r="940" spans="1:8" s="217" customFormat="1" x14ac:dyDescent="0.3">
      <c r="A940" s="236">
        <v>931</v>
      </c>
      <c r="B940" s="115" t="s">
        <v>1043</v>
      </c>
      <c r="C940" s="241" t="s">
        <v>77</v>
      </c>
      <c r="D940" s="178" t="s">
        <v>14</v>
      </c>
      <c r="E940" s="227">
        <v>6</v>
      </c>
      <c r="F940" s="277">
        <f t="shared" si="30"/>
        <v>828</v>
      </c>
      <c r="G940" s="231" t="s">
        <v>56</v>
      </c>
      <c r="H940" s="31"/>
    </row>
    <row r="941" spans="1:8" s="217" customFormat="1" x14ac:dyDescent="0.3">
      <c r="A941" s="236">
        <v>932</v>
      </c>
      <c r="B941" s="115" t="s">
        <v>1044</v>
      </c>
      <c r="C941" s="241" t="s">
        <v>77</v>
      </c>
      <c r="D941" s="178" t="s">
        <v>14</v>
      </c>
      <c r="E941" s="227">
        <v>25</v>
      </c>
      <c r="F941" s="277">
        <f t="shared" si="30"/>
        <v>3450</v>
      </c>
      <c r="G941" s="231" t="s">
        <v>57</v>
      </c>
      <c r="H941" s="31"/>
    </row>
    <row r="942" spans="1:8" s="217" customFormat="1" x14ac:dyDescent="0.3">
      <c r="A942" s="236">
        <v>933</v>
      </c>
      <c r="B942" s="115" t="s">
        <v>1051</v>
      </c>
      <c r="C942" s="241" t="s">
        <v>77</v>
      </c>
      <c r="D942" s="178" t="s">
        <v>14</v>
      </c>
      <c r="E942" s="227">
        <v>20</v>
      </c>
      <c r="F942" s="277">
        <f t="shared" si="30"/>
        <v>2760</v>
      </c>
      <c r="G942" s="231" t="s">
        <v>80</v>
      </c>
      <c r="H942" s="31"/>
    </row>
    <row r="943" spans="1:8" s="217" customFormat="1" x14ac:dyDescent="0.3">
      <c r="A943" s="236">
        <v>934</v>
      </c>
      <c r="B943" s="115" t="s">
        <v>1045</v>
      </c>
      <c r="C943" s="241" t="s">
        <v>77</v>
      </c>
      <c r="D943" s="178" t="s">
        <v>14</v>
      </c>
      <c r="E943" s="227">
        <v>10</v>
      </c>
      <c r="F943" s="277">
        <f t="shared" si="30"/>
        <v>1380</v>
      </c>
      <c r="G943" s="231" t="s">
        <v>80</v>
      </c>
      <c r="H943" s="31"/>
    </row>
    <row r="944" spans="1:8" s="217" customFormat="1" x14ac:dyDescent="0.3">
      <c r="A944" s="236">
        <v>935</v>
      </c>
      <c r="B944" s="115" t="s">
        <v>650</v>
      </c>
      <c r="C944" s="241" t="s">
        <v>77</v>
      </c>
      <c r="D944" s="178" t="s">
        <v>14</v>
      </c>
      <c r="E944" s="227">
        <v>20</v>
      </c>
      <c r="F944" s="277">
        <f t="shared" si="30"/>
        <v>2760</v>
      </c>
      <c r="G944" s="231" t="s">
        <v>81</v>
      </c>
      <c r="H944" s="31"/>
    </row>
    <row r="945" spans="1:8" s="217" customFormat="1" x14ac:dyDescent="0.3">
      <c r="A945" s="236">
        <v>936</v>
      </c>
      <c r="B945" s="115" t="s">
        <v>1046</v>
      </c>
      <c r="C945" s="241" t="s">
        <v>77</v>
      </c>
      <c r="D945" s="178" t="s">
        <v>14</v>
      </c>
      <c r="E945" s="227">
        <v>7</v>
      </c>
      <c r="F945" s="277">
        <f t="shared" si="30"/>
        <v>966</v>
      </c>
      <c r="G945" s="231" t="s">
        <v>56</v>
      </c>
      <c r="H945" s="31"/>
    </row>
    <row r="946" spans="1:8" s="217" customFormat="1" x14ac:dyDescent="0.3">
      <c r="A946" s="236">
        <v>937</v>
      </c>
      <c r="B946" s="115" t="s">
        <v>644</v>
      </c>
      <c r="C946" s="241" t="s">
        <v>77</v>
      </c>
      <c r="D946" s="178" t="s">
        <v>14</v>
      </c>
      <c r="E946" s="227">
        <v>15</v>
      </c>
      <c r="F946" s="277">
        <f t="shared" si="30"/>
        <v>2070</v>
      </c>
      <c r="G946" s="231" t="s">
        <v>56</v>
      </c>
      <c r="H946" s="31"/>
    </row>
    <row r="947" spans="1:8" s="217" customFormat="1" x14ac:dyDescent="0.3">
      <c r="A947" s="236">
        <v>938</v>
      </c>
      <c r="B947" s="115" t="s">
        <v>1047</v>
      </c>
      <c r="C947" s="241" t="s">
        <v>77</v>
      </c>
      <c r="D947" s="178" t="s">
        <v>14</v>
      </c>
      <c r="E947" s="227">
        <v>15</v>
      </c>
      <c r="F947" s="277">
        <f t="shared" si="30"/>
        <v>2070</v>
      </c>
      <c r="G947" s="231" t="s">
        <v>56</v>
      </c>
      <c r="H947" s="31"/>
    </row>
    <row r="948" spans="1:8" s="217" customFormat="1" x14ac:dyDescent="0.3">
      <c r="A948" s="236">
        <v>939</v>
      </c>
      <c r="B948" s="115" t="s">
        <v>1048</v>
      </c>
      <c r="C948" s="241" t="s">
        <v>77</v>
      </c>
      <c r="D948" s="178" t="s">
        <v>14</v>
      </c>
      <c r="E948" s="227">
        <v>40</v>
      </c>
      <c r="F948" s="277">
        <f t="shared" si="30"/>
        <v>5520</v>
      </c>
      <c r="G948" s="231" t="s">
        <v>57</v>
      </c>
      <c r="H948" s="31"/>
    </row>
    <row r="949" spans="1:8" s="217" customFormat="1" x14ac:dyDescent="0.3">
      <c r="A949" s="236">
        <v>940</v>
      </c>
      <c r="B949" s="115" t="s">
        <v>998</v>
      </c>
      <c r="C949" s="241" t="s">
        <v>1034</v>
      </c>
      <c r="D949" s="178" t="s">
        <v>468</v>
      </c>
      <c r="E949" s="227">
        <v>1</v>
      </c>
      <c r="F949" s="277">
        <f t="shared" si="30"/>
        <v>138</v>
      </c>
      <c r="G949" s="231" t="s">
        <v>80</v>
      </c>
      <c r="H949" s="31"/>
    </row>
    <row r="950" spans="1:8" s="217" customFormat="1" x14ac:dyDescent="0.3">
      <c r="A950" s="236">
        <v>941</v>
      </c>
      <c r="B950" s="115" t="s">
        <v>999</v>
      </c>
      <c r="C950" s="241" t="s">
        <v>1034</v>
      </c>
      <c r="D950" s="178" t="s">
        <v>468</v>
      </c>
      <c r="E950" s="227">
        <v>1</v>
      </c>
      <c r="F950" s="277">
        <f t="shared" si="30"/>
        <v>138</v>
      </c>
      <c r="G950" s="231" t="s">
        <v>80</v>
      </c>
      <c r="H950" s="31"/>
    </row>
    <row r="951" spans="1:8" s="217" customFormat="1" x14ac:dyDescent="0.3">
      <c r="A951" s="236">
        <v>942</v>
      </c>
      <c r="B951" s="115" t="s">
        <v>1000</v>
      </c>
      <c r="C951" s="241" t="s">
        <v>1034</v>
      </c>
      <c r="D951" s="178" t="s">
        <v>468</v>
      </c>
      <c r="E951" s="227">
        <v>1</v>
      </c>
      <c r="F951" s="277">
        <f t="shared" si="30"/>
        <v>138</v>
      </c>
      <c r="G951" s="231" t="s">
        <v>81</v>
      </c>
      <c r="H951" s="31"/>
    </row>
    <row r="952" spans="1:8" s="217" customFormat="1" x14ac:dyDescent="0.3">
      <c r="A952" s="236">
        <v>943</v>
      </c>
      <c r="B952" s="115" t="s">
        <v>1049</v>
      </c>
      <c r="C952" s="241" t="s">
        <v>1034</v>
      </c>
      <c r="D952" s="178" t="s">
        <v>468</v>
      </c>
      <c r="E952" s="227">
        <v>1</v>
      </c>
      <c r="F952" s="277">
        <f t="shared" si="30"/>
        <v>138</v>
      </c>
      <c r="G952" s="231" t="s">
        <v>56</v>
      </c>
      <c r="H952" s="31"/>
    </row>
    <row r="953" spans="1:8" s="217" customFormat="1" x14ac:dyDescent="0.3">
      <c r="A953" s="236">
        <v>944</v>
      </c>
      <c r="B953" s="115" t="s">
        <v>654</v>
      </c>
      <c r="C953" s="241" t="s">
        <v>1034</v>
      </c>
      <c r="D953" s="178" t="s">
        <v>468</v>
      </c>
      <c r="E953" s="227">
        <v>1</v>
      </c>
      <c r="F953" s="277">
        <f t="shared" si="30"/>
        <v>138</v>
      </c>
      <c r="G953" s="231" t="s">
        <v>80</v>
      </c>
      <c r="H953" s="31"/>
    </row>
    <row r="954" spans="1:8" s="217" customFormat="1" x14ac:dyDescent="0.3">
      <c r="A954" s="236">
        <v>945</v>
      </c>
      <c r="B954" s="115" t="s">
        <v>655</v>
      </c>
      <c r="C954" s="241" t="s">
        <v>1034</v>
      </c>
      <c r="D954" s="178" t="s">
        <v>468</v>
      </c>
      <c r="E954" s="227">
        <v>1</v>
      </c>
      <c r="F954" s="277">
        <f t="shared" si="30"/>
        <v>138</v>
      </c>
      <c r="G954" s="231" t="s">
        <v>81</v>
      </c>
      <c r="H954" s="31"/>
    </row>
    <row r="955" spans="1:8" s="217" customFormat="1" x14ac:dyDescent="0.3">
      <c r="A955" s="236">
        <v>946</v>
      </c>
      <c r="B955" s="115" t="s">
        <v>656</v>
      </c>
      <c r="C955" s="241" t="s">
        <v>1034</v>
      </c>
      <c r="D955" s="178" t="s">
        <v>468</v>
      </c>
      <c r="E955" s="227">
        <v>1</v>
      </c>
      <c r="F955" s="277">
        <f t="shared" si="30"/>
        <v>138</v>
      </c>
      <c r="G955" s="231" t="s">
        <v>80</v>
      </c>
      <c r="H955" s="31"/>
    </row>
    <row r="956" spans="1:8" s="118" customFormat="1" x14ac:dyDescent="0.3">
      <c r="A956" s="236">
        <v>947</v>
      </c>
      <c r="B956" s="115" t="s">
        <v>1050</v>
      </c>
      <c r="C956" s="241" t="s">
        <v>1034</v>
      </c>
      <c r="D956" s="178" t="s">
        <v>468</v>
      </c>
      <c r="E956" s="227">
        <v>1</v>
      </c>
      <c r="F956" s="277">
        <f t="shared" si="30"/>
        <v>138</v>
      </c>
      <c r="G956" s="231" t="s">
        <v>81</v>
      </c>
      <c r="H956" s="31"/>
    </row>
    <row r="957" spans="1:8" s="118" customFormat="1" x14ac:dyDescent="0.3">
      <c r="A957" s="236">
        <v>948</v>
      </c>
      <c r="B957" s="246" t="s">
        <v>1052</v>
      </c>
      <c r="C957" s="220" t="s">
        <v>505</v>
      </c>
      <c r="D957" s="215" t="s">
        <v>15</v>
      </c>
      <c r="E957" s="215">
        <v>5</v>
      </c>
      <c r="F957" s="277">
        <f t="shared" si="30"/>
        <v>690</v>
      </c>
      <c r="G957" s="231" t="s">
        <v>56</v>
      </c>
      <c r="H957" s="31"/>
    </row>
    <row r="958" spans="1:8" s="118" customFormat="1" x14ac:dyDescent="0.3">
      <c r="A958" s="236">
        <v>949</v>
      </c>
      <c r="B958" s="233" t="s">
        <v>1006</v>
      </c>
      <c r="C958" s="220" t="s">
        <v>505</v>
      </c>
      <c r="D958" s="215" t="s">
        <v>15</v>
      </c>
      <c r="E958" s="215">
        <v>5</v>
      </c>
      <c r="F958" s="277">
        <f t="shared" si="30"/>
        <v>690</v>
      </c>
      <c r="G958" s="231" t="s">
        <v>81</v>
      </c>
      <c r="H958" s="31"/>
    </row>
    <row r="959" spans="1:8" s="118" customFormat="1" x14ac:dyDescent="0.3">
      <c r="A959" s="236">
        <v>950</v>
      </c>
      <c r="B959" s="233" t="s">
        <v>1007</v>
      </c>
      <c r="C959" s="220" t="s">
        <v>505</v>
      </c>
      <c r="D959" s="215" t="s">
        <v>15</v>
      </c>
      <c r="E959" s="215">
        <v>3</v>
      </c>
      <c r="F959" s="277">
        <f t="shared" si="30"/>
        <v>414</v>
      </c>
      <c r="G959" s="231" t="s">
        <v>56</v>
      </c>
      <c r="H959" s="31"/>
    </row>
    <row r="960" spans="1:8" s="118" customFormat="1" x14ac:dyDescent="0.3">
      <c r="A960" s="236">
        <v>951</v>
      </c>
      <c r="B960" s="233" t="s">
        <v>1008</v>
      </c>
      <c r="C960" s="220" t="s">
        <v>505</v>
      </c>
      <c r="D960" s="215" t="s">
        <v>15</v>
      </c>
      <c r="E960" s="215">
        <v>2</v>
      </c>
      <c r="F960" s="277">
        <f t="shared" si="30"/>
        <v>276</v>
      </c>
      <c r="G960" s="231" t="s">
        <v>56</v>
      </c>
      <c r="H960" s="31"/>
    </row>
    <row r="961" spans="1:8" s="118" customFormat="1" x14ac:dyDescent="0.3">
      <c r="A961" s="236">
        <v>952</v>
      </c>
      <c r="B961" s="233" t="s">
        <v>1009</v>
      </c>
      <c r="C961" s="220" t="s">
        <v>505</v>
      </c>
      <c r="D961" s="215" t="s">
        <v>15</v>
      </c>
      <c r="E961" s="215">
        <v>4</v>
      </c>
      <c r="F961" s="277">
        <f t="shared" si="30"/>
        <v>552</v>
      </c>
      <c r="G961" s="231" t="s">
        <v>56</v>
      </c>
      <c r="H961" s="31"/>
    </row>
    <row r="962" spans="1:8" s="118" customFormat="1" x14ac:dyDescent="0.3">
      <c r="A962" s="236">
        <v>953</v>
      </c>
      <c r="B962" s="233" t="s">
        <v>1010</v>
      </c>
      <c r="C962" s="220" t="s">
        <v>505</v>
      </c>
      <c r="D962" s="215" t="s">
        <v>15</v>
      </c>
      <c r="E962" s="215">
        <v>3</v>
      </c>
      <c r="F962" s="277">
        <f t="shared" si="30"/>
        <v>414</v>
      </c>
      <c r="G962" s="231" t="s">
        <v>57</v>
      </c>
      <c r="H962" s="31"/>
    </row>
    <row r="963" spans="1:8" s="118" customFormat="1" x14ac:dyDescent="0.3">
      <c r="A963" s="236">
        <v>954</v>
      </c>
      <c r="B963" s="233" t="s">
        <v>1053</v>
      </c>
      <c r="C963" s="241" t="s">
        <v>77</v>
      </c>
      <c r="D963" s="244" t="s">
        <v>27</v>
      </c>
      <c r="E963" s="245" t="s">
        <v>498</v>
      </c>
      <c r="F963" s="277">
        <f t="shared" si="30"/>
        <v>2070</v>
      </c>
      <c r="G963" s="231" t="s">
        <v>80</v>
      </c>
      <c r="H963" s="31"/>
    </row>
    <row r="964" spans="1:8" s="118" customFormat="1" x14ac:dyDescent="0.3">
      <c r="A964" s="236">
        <v>955</v>
      </c>
      <c r="B964" s="233" t="s">
        <v>1054</v>
      </c>
      <c r="C964" s="241" t="s">
        <v>77</v>
      </c>
      <c r="D964" s="244" t="s">
        <v>27</v>
      </c>
      <c r="E964" s="245" t="s">
        <v>506</v>
      </c>
      <c r="F964" s="277">
        <f t="shared" si="30"/>
        <v>3450</v>
      </c>
      <c r="G964" s="231" t="s">
        <v>80</v>
      </c>
      <c r="H964" s="31"/>
    </row>
    <row r="965" spans="1:8" s="118" customFormat="1" x14ac:dyDescent="0.3">
      <c r="A965" s="236">
        <v>956</v>
      </c>
      <c r="B965" s="233" t="s">
        <v>1055</v>
      </c>
      <c r="C965" s="241" t="s">
        <v>77</v>
      </c>
      <c r="D965" s="244" t="s">
        <v>27</v>
      </c>
      <c r="E965" s="245" t="s">
        <v>498</v>
      </c>
      <c r="F965" s="277">
        <f t="shared" si="30"/>
        <v>2070</v>
      </c>
      <c r="G965" s="231" t="s">
        <v>81</v>
      </c>
      <c r="H965" s="31"/>
    </row>
    <row r="966" spans="1:8" s="118" customFormat="1" x14ac:dyDescent="0.3">
      <c r="A966" s="236">
        <v>957</v>
      </c>
      <c r="B966" s="246" t="s">
        <v>963</v>
      </c>
      <c r="C966" s="220" t="s">
        <v>505</v>
      </c>
      <c r="D966" s="215" t="s">
        <v>15</v>
      </c>
      <c r="E966" s="215">
        <v>4</v>
      </c>
      <c r="F966" s="277">
        <f t="shared" si="30"/>
        <v>552</v>
      </c>
      <c r="G966" s="231" t="s">
        <v>56</v>
      </c>
      <c r="H966" s="31"/>
    </row>
    <row r="967" spans="1:8" s="118" customFormat="1" x14ac:dyDescent="0.3">
      <c r="A967" s="236">
        <v>958</v>
      </c>
      <c r="B967" s="213" t="s">
        <v>1017</v>
      </c>
      <c r="C967" s="220" t="s">
        <v>505</v>
      </c>
      <c r="D967" s="244" t="s">
        <v>15</v>
      </c>
      <c r="E967" s="245" t="s">
        <v>511</v>
      </c>
      <c r="F967" s="277">
        <f t="shared" si="30"/>
        <v>414</v>
      </c>
      <c r="G967" s="231" t="s">
        <v>80</v>
      </c>
      <c r="H967" s="31"/>
    </row>
    <row r="968" spans="1:8" s="118" customFormat="1" x14ac:dyDescent="0.3">
      <c r="A968" s="236">
        <v>959</v>
      </c>
      <c r="B968" s="213" t="s">
        <v>981</v>
      </c>
      <c r="C968" s="220" t="s">
        <v>505</v>
      </c>
      <c r="D968" s="244" t="s">
        <v>15</v>
      </c>
      <c r="E968" s="245" t="s">
        <v>500</v>
      </c>
      <c r="F968" s="277">
        <f t="shared" si="30"/>
        <v>552</v>
      </c>
      <c r="G968" s="231" t="s">
        <v>80</v>
      </c>
      <c r="H968" s="31"/>
    </row>
    <row r="969" spans="1:8" s="118" customFormat="1" x14ac:dyDescent="0.3">
      <c r="A969" s="236">
        <v>960</v>
      </c>
      <c r="B969" s="213" t="s">
        <v>1012</v>
      </c>
      <c r="C969" s="220" t="s">
        <v>505</v>
      </c>
      <c r="D969" s="244" t="s">
        <v>15</v>
      </c>
      <c r="E969" s="245" t="s">
        <v>500</v>
      </c>
      <c r="F969" s="277">
        <f t="shared" si="30"/>
        <v>552</v>
      </c>
      <c r="G969" s="231" t="s">
        <v>81</v>
      </c>
      <c r="H969" s="31"/>
    </row>
    <row r="970" spans="1:8" s="118" customFormat="1" x14ac:dyDescent="0.3">
      <c r="A970" s="236">
        <v>961</v>
      </c>
      <c r="B970" s="246" t="s">
        <v>1056</v>
      </c>
      <c r="C970" s="241" t="s">
        <v>77</v>
      </c>
      <c r="D970" s="227" t="s">
        <v>14</v>
      </c>
      <c r="E970" s="215">
        <v>50</v>
      </c>
      <c r="F970" s="277">
        <f t="shared" si="30"/>
        <v>6900</v>
      </c>
      <c r="G970" s="231" t="s">
        <v>56</v>
      </c>
      <c r="H970" s="31"/>
    </row>
    <row r="971" spans="1:8" s="118" customFormat="1" x14ac:dyDescent="0.3">
      <c r="A971" s="236">
        <v>962</v>
      </c>
      <c r="B971" s="226" t="s">
        <v>1019</v>
      </c>
      <c r="C971" s="241" t="s">
        <v>77</v>
      </c>
      <c r="D971" s="227" t="s">
        <v>14</v>
      </c>
      <c r="E971" s="227">
        <v>55</v>
      </c>
      <c r="F971" s="277">
        <f t="shared" si="30"/>
        <v>7590</v>
      </c>
      <c r="G971" s="231" t="s">
        <v>80</v>
      </c>
      <c r="H971" s="31"/>
    </row>
    <row r="972" spans="1:8" s="118" customFormat="1" x14ac:dyDescent="0.3">
      <c r="A972" s="236">
        <v>963</v>
      </c>
      <c r="B972" s="226" t="s">
        <v>1020</v>
      </c>
      <c r="C972" s="241" t="s">
        <v>77</v>
      </c>
      <c r="D972" s="227" t="s">
        <v>14</v>
      </c>
      <c r="E972" s="227">
        <v>12</v>
      </c>
      <c r="F972" s="277">
        <f t="shared" si="30"/>
        <v>1656</v>
      </c>
      <c r="G972" s="231" t="s">
        <v>81</v>
      </c>
      <c r="H972" s="31"/>
    </row>
    <row r="973" spans="1:8" s="222" customFormat="1" x14ac:dyDescent="0.3">
      <c r="A973" s="236">
        <v>964</v>
      </c>
      <c r="B973" s="226" t="s">
        <v>1021</v>
      </c>
      <c r="C973" s="241" t="s">
        <v>77</v>
      </c>
      <c r="D973" s="227" t="s">
        <v>14</v>
      </c>
      <c r="E973" s="227">
        <v>20</v>
      </c>
      <c r="F973" s="277">
        <f t="shared" si="30"/>
        <v>2760</v>
      </c>
      <c r="G973" s="231" t="s">
        <v>57</v>
      </c>
      <c r="H973" s="225"/>
    </row>
    <row r="974" spans="1:8" s="222" customFormat="1" x14ac:dyDescent="0.3">
      <c r="A974" s="236">
        <v>965</v>
      </c>
      <c r="B974" s="226" t="s">
        <v>1057</v>
      </c>
      <c r="C974" s="241" t="s">
        <v>77</v>
      </c>
      <c r="D974" s="227" t="s">
        <v>14</v>
      </c>
      <c r="E974" s="227">
        <v>28</v>
      </c>
      <c r="F974" s="277">
        <f t="shared" si="30"/>
        <v>3864</v>
      </c>
      <c r="G974" s="231" t="s">
        <v>80</v>
      </c>
      <c r="H974" s="225"/>
    </row>
    <row r="975" spans="1:8" s="118" customFormat="1" x14ac:dyDescent="0.3">
      <c r="A975" s="236">
        <v>966</v>
      </c>
      <c r="B975" s="226" t="s">
        <v>985</v>
      </c>
      <c r="C975" s="241" t="s">
        <v>77</v>
      </c>
      <c r="D975" s="227" t="s">
        <v>14</v>
      </c>
      <c r="E975" s="227">
        <v>18</v>
      </c>
      <c r="F975" s="277">
        <f t="shared" ref="F975:F978" si="31">138*E975</f>
        <v>2484</v>
      </c>
      <c r="G975" s="231" t="s">
        <v>57</v>
      </c>
      <c r="H975" s="31"/>
    </row>
    <row r="976" spans="1:8" s="118" customFormat="1" x14ac:dyDescent="0.3">
      <c r="A976" s="236">
        <v>967</v>
      </c>
      <c r="B976" s="226" t="s">
        <v>1058</v>
      </c>
      <c r="C976" s="241" t="s">
        <v>77</v>
      </c>
      <c r="D976" s="227" t="s">
        <v>14</v>
      </c>
      <c r="E976" s="227">
        <v>23</v>
      </c>
      <c r="F976" s="277">
        <f t="shared" si="31"/>
        <v>3174</v>
      </c>
      <c r="G976" s="231" t="s">
        <v>81</v>
      </c>
      <c r="H976" s="31"/>
    </row>
    <row r="977" spans="1:8" s="118" customFormat="1" x14ac:dyDescent="0.3">
      <c r="A977" s="236">
        <v>968</v>
      </c>
      <c r="B977" s="226" t="s">
        <v>1059</v>
      </c>
      <c r="C977" s="241" t="s">
        <v>77</v>
      </c>
      <c r="D977" s="227" t="s">
        <v>14</v>
      </c>
      <c r="E977" s="227">
        <v>38</v>
      </c>
      <c r="F977" s="277">
        <f t="shared" si="31"/>
        <v>5244</v>
      </c>
      <c r="G977" s="231" t="s">
        <v>80</v>
      </c>
      <c r="H977" s="31"/>
    </row>
    <row r="978" spans="1:8" s="118" customFormat="1" x14ac:dyDescent="0.3">
      <c r="A978" s="236">
        <v>969</v>
      </c>
      <c r="B978" s="226" t="s">
        <v>1060</v>
      </c>
      <c r="C978" s="241" t="s">
        <v>77</v>
      </c>
      <c r="D978" s="227" t="s">
        <v>14</v>
      </c>
      <c r="E978" s="227">
        <v>15</v>
      </c>
      <c r="F978" s="277">
        <f t="shared" si="31"/>
        <v>2070</v>
      </c>
      <c r="G978" s="231" t="s">
        <v>81</v>
      </c>
      <c r="H978" s="31"/>
    </row>
    <row r="979" spans="1:8" x14ac:dyDescent="0.3">
      <c r="A979" s="236">
        <v>970</v>
      </c>
      <c r="B979" s="226" t="s">
        <v>1061</v>
      </c>
      <c r="C979" s="241" t="s">
        <v>77</v>
      </c>
      <c r="D979" s="227" t="s">
        <v>14</v>
      </c>
      <c r="E979" s="227">
        <v>22</v>
      </c>
      <c r="F979" s="277">
        <v>3410</v>
      </c>
      <c r="G979" s="231" t="s">
        <v>81</v>
      </c>
      <c r="H979" s="49"/>
    </row>
    <row r="980" spans="1:8" s="222" customFormat="1" x14ac:dyDescent="0.3">
      <c r="A980" s="236">
        <v>971</v>
      </c>
      <c r="B980" s="150" t="s">
        <v>20</v>
      </c>
      <c r="C980" s="226"/>
      <c r="D980" s="115"/>
      <c r="E980" s="272">
        <f>SUM(E910:E979)</f>
        <v>1789</v>
      </c>
      <c r="F980" s="123">
        <f>SUM(F910:F979)</f>
        <v>248344</v>
      </c>
      <c r="G980" s="48"/>
      <c r="H980" s="49"/>
    </row>
    <row r="981" spans="1:8" ht="15" customHeight="1" x14ac:dyDescent="0.3">
      <c r="A981" s="236">
        <v>972</v>
      </c>
      <c r="B981" s="148" t="s">
        <v>47</v>
      </c>
      <c r="C981" s="103"/>
      <c r="D981" s="149"/>
      <c r="E981" s="149"/>
      <c r="F981" s="149"/>
      <c r="G981" s="149"/>
      <c r="H981" s="49"/>
    </row>
    <row r="982" spans="1:8" s="118" customFormat="1" ht="15" customHeight="1" x14ac:dyDescent="0.3">
      <c r="A982" s="236">
        <v>973</v>
      </c>
      <c r="B982" s="289" t="s">
        <v>1062</v>
      </c>
      <c r="C982" s="228" t="s">
        <v>155</v>
      </c>
      <c r="D982" s="188" t="s">
        <v>14</v>
      </c>
      <c r="E982" s="188">
        <v>15</v>
      </c>
      <c r="F982" s="238">
        <f>73.6*E982</f>
        <v>1104</v>
      </c>
      <c r="G982" s="231" t="s">
        <v>81</v>
      </c>
      <c r="H982" s="49"/>
    </row>
    <row r="983" spans="1:8" s="118" customFormat="1" ht="13.5" customHeight="1" x14ac:dyDescent="0.3">
      <c r="A983" s="236">
        <v>974</v>
      </c>
      <c r="B983" s="289" t="s">
        <v>418</v>
      </c>
      <c r="C983" s="228" t="s">
        <v>155</v>
      </c>
      <c r="D983" s="188" t="s">
        <v>14</v>
      </c>
      <c r="E983" s="188">
        <v>97</v>
      </c>
      <c r="F983" s="238">
        <f t="shared" ref="F983:F1046" si="32">73.6*E983</f>
        <v>7139.2</v>
      </c>
      <c r="G983" s="231" t="s">
        <v>81</v>
      </c>
      <c r="H983" s="49"/>
    </row>
    <row r="984" spans="1:8" s="118" customFormat="1" ht="13.5" customHeight="1" x14ac:dyDescent="0.3">
      <c r="A984" s="236">
        <v>975</v>
      </c>
      <c r="B984" s="289" t="s">
        <v>416</v>
      </c>
      <c r="C984" s="228" t="s">
        <v>155</v>
      </c>
      <c r="D984" s="188" t="s">
        <v>14</v>
      </c>
      <c r="E984" s="188">
        <v>29</v>
      </c>
      <c r="F984" s="238">
        <f t="shared" si="32"/>
        <v>2134.3999999999996</v>
      </c>
      <c r="G984" s="231" t="s">
        <v>81</v>
      </c>
      <c r="H984" s="49"/>
    </row>
    <row r="985" spans="1:8" s="118" customFormat="1" ht="13.5" customHeight="1" x14ac:dyDescent="0.3">
      <c r="A985" s="236">
        <v>976</v>
      </c>
      <c r="B985" s="289" t="s">
        <v>417</v>
      </c>
      <c r="C985" s="228" t="s">
        <v>155</v>
      </c>
      <c r="D985" s="188" t="s">
        <v>14</v>
      </c>
      <c r="E985" s="188">
        <v>14</v>
      </c>
      <c r="F985" s="238">
        <f t="shared" si="32"/>
        <v>1030.3999999999999</v>
      </c>
      <c r="G985" s="231" t="s">
        <v>81</v>
      </c>
      <c r="H985" s="49"/>
    </row>
    <row r="986" spans="1:8" s="118" customFormat="1" ht="15" customHeight="1" x14ac:dyDescent="0.3">
      <c r="A986" s="236">
        <v>977</v>
      </c>
      <c r="B986" s="289" t="s">
        <v>256</v>
      </c>
      <c r="C986" s="228" t="s">
        <v>155</v>
      </c>
      <c r="D986" s="188" t="s">
        <v>14</v>
      </c>
      <c r="E986" s="188">
        <v>20</v>
      </c>
      <c r="F986" s="238">
        <f t="shared" si="32"/>
        <v>1472</v>
      </c>
      <c r="G986" s="231" t="s">
        <v>81</v>
      </c>
      <c r="H986" s="49"/>
    </row>
    <row r="987" spans="1:8" s="118" customFormat="1" ht="15" customHeight="1" x14ac:dyDescent="0.3">
      <c r="A987" s="236">
        <v>978</v>
      </c>
      <c r="B987" s="289" t="s">
        <v>346</v>
      </c>
      <c r="C987" s="228" t="s">
        <v>155</v>
      </c>
      <c r="D987" s="188" t="s">
        <v>14</v>
      </c>
      <c r="E987" s="188">
        <v>70</v>
      </c>
      <c r="F987" s="238">
        <f t="shared" si="32"/>
        <v>5152</v>
      </c>
      <c r="G987" s="231" t="s">
        <v>80</v>
      </c>
      <c r="H987" s="49"/>
    </row>
    <row r="988" spans="1:8" s="118" customFormat="1" ht="15" customHeight="1" x14ac:dyDescent="0.3">
      <c r="A988" s="236">
        <v>979</v>
      </c>
      <c r="B988" s="289" t="s">
        <v>242</v>
      </c>
      <c r="C988" s="228" t="s">
        <v>155</v>
      </c>
      <c r="D988" s="188" t="s">
        <v>14</v>
      </c>
      <c r="E988" s="188">
        <v>10</v>
      </c>
      <c r="F988" s="238">
        <f t="shared" si="32"/>
        <v>736</v>
      </c>
      <c r="G988" s="231" t="s">
        <v>81</v>
      </c>
      <c r="H988" s="49"/>
    </row>
    <row r="989" spans="1:8" s="118" customFormat="1" ht="15" customHeight="1" x14ac:dyDescent="0.3">
      <c r="A989" s="236">
        <v>980</v>
      </c>
      <c r="B989" s="289" t="s">
        <v>252</v>
      </c>
      <c r="C989" s="228" t="s">
        <v>155</v>
      </c>
      <c r="D989" s="161" t="s">
        <v>14</v>
      </c>
      <c r="E989" s="237">
        <v>15</v>
      </c>
      <c r="F989" s="238">
        <f t="shared" si="32"/>
        <v>1104</v>
      </c>
      <c r="G989" s="231" t="s">
        <v>80</v>
      </c>
      <c r="H989" s="49"/>
    </row>
    <row r="990" spans="1:8" s="118" customFormat="1" ht="15" customHeight="1" x14ac:dyDescent="0.3">
      <c r="A990" s="236">
        <v>981</v>
      </c>
      <c r="B990" s="289" t="s">
        <v>415</v>
      </c>
      <c r="C990" s="228" t="s">
        <v>155</v>
      </c>
      <c r="D990" s="161" t="s">
        <v>14</v>
      </c>
      <c r="E990" s="237">
        <v>22</v>
      </c>
      <c r="F990" s="238">
        <f t="shared" si="32"/>
        <v>1619.1999999999998</v>
      </c>
      <c r="G990" s="231" t="s">
        <v>56</v>
      </c>
      <c r="H990" s="49"/>
    </row>
    <row r="991" spans="1:8" s="118" customFormat="1" ht="15" customHeight="1" x14ac:dyDescent="0.3">
      <c r="A991" s="236">
        <v>982</v>
      </c>
      <c r="B991" s="131" t="s">
        <v>450</v>
      </c>
      <c r="C991" s="228" t="s">
        <v>155</v>
      </c>
      <c r="D991" s="188" t="s">
        <v>14</v>
      </c>
      <c r="E991" s="188">
        <v>20</v>
      </c>
      <c r="F991" s="238">
        <f t="shared" si="32"/>
        <v>1472</v>
      </c>
      <c r="G991" s="231" t="s">
        <v>57</v>
      </c>
      <c r="H991" s="49"/>
    </row>
    <row r="992" spans="1:8" s="118" customFormat="1" ht="15" customHeight="1" x14ac:dyDescent="0.3">
      <c r="A992" s="236">
        <v>983</v>
      </c>
      <c r="B992" s="131" t="s">
        <v>1063</v>
      </c>
      <c r="C992" s="228" t="s">
        <v>155</v>
      </c>
      <c r="D992" s="188" t="s">
        <v>14</v>
      </c>
      <c r="E992" s="188">
        <v>26</v>
      </c>
      <c r="F992" s="238">
        <f t="shared" si="32"/>
        <v>1913.6</v>
      </c>
      <c r="G992" s="231" t="s">
        <v>80</v>
      </c>
      <c r="H992" s="49"/>
    </row>
    <row r="993" spans="1:8" s="118" customFormat="1" ht="15" customHeight="1" x14ac:dyDescent="0.3">
      <c r="A993" s="236">
        <v>984</v>
      </c>
      <c r="B993" s="115" t="s">
        <v>1064</v>
      </c>
      <c r="C993" s="228" t="s">
        <v>155</v>
      </c>
      <c r="D993" s="188" t="s">
        <v>14</v>
      </c>
      <c r="E993" s="188">
        <v>15</v>
      </c>
      <c r="F993" s="238">
        <f t="shared" si="32"/>
        <v>1104</v>
      </c>
      <c r="G993" s="231" t="s">
        <v>80</v>
      </c>
      <c r="H993" s="49"/>
    </row>
    <row r="994" spans="1:8" s="118" customFormat="1" ht="15" customHeight="1" x14ac:dyDescent="0.3">
      <c r="A994" s="236">
        <v>985</v>
      </c>
      <c r="B994" s="115" t="s">
        <v>1065</v>
      </c>
      <c r="C994" s="228" t="s">
        <v>155</v>
      </c>
      <c r="D994" s="188" t="s">
        <v>14</v>
      </c>
      <c r="E994" s="188">
        <v>20</v>
      </c>
      <c r="F994" s="238">
        <f t="shared" si="32"/>
        <v>1472</v>
      </c>
      <c r="G994" s="231" t="s">
        <v>81</v>
      </c>
      <c r="H994" s="49"/>
    </row>
    <row r="995" spans="1:8" s="118" customFormat="1" ht="15" customHeight="1" x14ac:dyDescent="0.3">
      <c r="A995" s="236">
        <v>986</v>
      </c>
      <c r="B995" s="115" t="s">
        <v>430</v>
      </c>
      <c r="C995" s="228" t="s">
        <v>155</v>
      </c>
      <c r="D995" s="188" t="s">
        <v>14</v>
      </c>
      <c r="E995" s="188">
        <v>60</v>
      </c>
      <c r="F995" s="238">
        <f t="shared" si="32"/>
        <v>4416</v>
      </c>
      <c r="G995" s="231" t="s">
        <v>56</v>
      </c>
      <c r="H995" s="49"/>
    </row>
    <row r="996" spans="1:8" s="118" customFormat="1" ht="15" customHeight="1" x14ac:dyDescent="0.3">
      <c r="A996" s="236">
        <v>987</v>
      </c>
      <c r="B996" s="115" t="s">
        <v>1039</v>
      </c>
      <c r="C996" s="228" t="s">
        <v>155</v>
      </c>
      <c r="D996" s="188" t="s">
        <v>14</v>
      </c>
      <c r="E996" s="188">
        <v>90</v>
      </c>
      <c r="F996" s="238">
        <f t="shared" si="32"/>
        <v>6623.9999999999991</v>
      </c>
      <c r="G996" s="231" t="s">
        <v>57</v>
      </c>
      <c r="H996" s="49"/>
    </row>
    <row r="997" spans="1:8" s="118" customFormat="1" ht="15" customHeight="1" x14ac:dyDescent="0.3">
      <c r="A997" s="236">
        <v>988</v>
      </c>
      <c r="B997" s="131" t="s">
        <v>844</v>
      </c>
      <c r="C997" s="228" t="s">
        <v>155</v>
      </c>
      <c r="D997" s="188" t="s">
        <v>14</v>
      </c>
      <c r="E997" s="188">
        <v>20</v>
      </c>
      <c r="F997" s="238">
        <f t="shared" si="32"/>
        <v>1472</v>
      </c>
      <c r="G997" s="231" t="s">
        <v>80</v>
      </c>
      <c r="H997" s="49"/>
    </row>
    <row r="998" spans="1:8" s="118" customFormat="1" ht="15" customHeight="1" x14ac:dyDescent="0.3">
      <c r="A998" s="236">
        <v>989</v>
      </c>
      <c r="B998" s="262" t="s">
        <v>1066</v>
      </c>
      <c r="C998" s="228" t="s">
        <v>155</v>
      </c>
      <c r="D998" s="161" t="s">
        <v>14</v>
      </c>
      <c r="E998" s="263">
        <v>120</v>
      </c>
      <c r="F998" s="238">
        <f t="shared" si="32"/>
        <v>8832</v>
      </c>
      <c r="G998" s="231" t="s">
        <v>81</v>
      </c>
      <c r="H998" s="49"/>
    </row>
    <row r="999" spans="1:8" s="118" customFormat="1" ht="15" customHeight="1" x14ac:dyDescent="0.3">
      <c r="A999" s="236">
        <v>990</v>
      </c>
      <c r="B999" s="262" t="s">
        <v>1067</v>
      </c>
      <c r="C999" s="228" t="s">
        <v>155</v>
      </c>
      <c r="D999" s="161" t="s">
        <v>14</v>
      </c>
      <c r="E999" s="263">
        <v>60</v>
      </c>
      <c r="F999" s="238">
        <f t="shared" si="32"/>
        <v>4416</v>
      </c>
      <c r="G999" s="231" t="s">
        <v>56</v>
      </c>
      <c r="H999" s="49"/>
    </row>
    <row r="1000" spans="1:8" s="118" customFormat="1" ht="15" customHeight="1" x14ac:dyDescent="0.3">
      <c r="A1000" s="236">
        <v>991</v>
      </c>
      <c r="B1000" s="262" t="s">
        <v>1068</v>
      </c>
      <c r="C1000" s="228" t="s">
        <v>155</v>
      </c>
      <c r="D1000" s="161" t="s">
        <v>14</v>
      </c>
      <c r="E1000" s="263">
        <v>60</v>
      </c>
      <c r="F1000" s="238">
        <f t="shared" si="32"/>
        <v>4416</v>
      </c>
      <c r="G1000" s="231" t="s">
        <v>56</v>
      </c>
      <c r="H1000" s="49"/>
    </row>
    <row r="1001" spans="1:8" s="217" customFormat="1" ht="15" customHeight="1" x14ac:dyDescent="0.3">
      <c r="A1001" s="236">
        <v>992</v>
      </c>
      <c r="B1001" s="262" t="s">
        <v>1069</v>
      </c>
      <c r="C1001" s="228" t="s">
        <v>155</v>
      </c>
      <c r="D1001" s="161" t="s">
        <v>14</v>
      </c>
      <c r="E1001" s="263">
        <v>60</v>
      </c>
      <c r="F1001" s="238">
        <f t="shared" si="32"/>
        <v>4416</v>
      </c>
      <c r="G1001" s="231" t="s">
        <v>56</v>
      </c>
      <c r="H1001" s="49"/>
    </row>
    <row r="1002" spans="1:8" s="217" customFormat="1" ht="15" customHeight="1" x14ac:dyDescent="0.3">
      <c r="A1002" s="236">
        <v>993</v>
      </c>
      <c r="B1002" s="262" t="s">
        <v>1070</v>
      </c>
      <c r="C1002" s="228" t="s">
        <v>155</v>
      </c>
      <c r="D1002" s="161" t="s">
        <v>14</v>
      </c>
      <c r="E1002" s="263">
        <v>80</v>
      </c>
      <c r="F1002" s="238">
        <f t="shared" si="32"/>
        <v>5888</v>
      </c>
      <c r="G1002" s="231" t="s">
        <v>57</v>
      </c>
      <c r="H1002" s="49"/>
    </row>
    <row r="1003" spans="1:8" s="217" customFormat="1" ht="15" customHeight="1" x14ac:dyDescent="0.3">
      <c r="A1003" s="236">
        <v>994</v>
      </c>
      <c r="B1003" s="160" t="s">
        <v>932</v>
      </c>
      <c r="C1003" s="228" t="s">
        <v>155</v>
      </c>
      <c r="D1003" s="161" t="s">
        <v>14</v>
      </c>
      <c r="E1003" s="237">
        <v>30</v>
      </c>
      <c r="F1003" s="238">
        <f t="shared" si="32"/>
        <v>2208</v>
      </c>
      <c r="G1003" s="231" t="s">
        <v>81</v>
      </c>
      <c r="H1003" s="49"/>
    </row>
    <row r="1004" spans="1:8" s="217" customFormat="1" ht="15" customHeight="1" x14ac:dyDescent="0.3">
      <c r="A1004" s="236">
        <v>995</v>
      </c>
      <c r="B1004" s="160" t="s">
        <v>933</v>
      </c>
      <c r="C1004" s="228" t="s">
        <v>155</v>
      </c>
      <c r="D1004" s="161" t="s">
        <v>14</v>
      </c>
      <c r="E1004" s="237">
        <v>28</v>
      </c>
      <c r="F1004" s="238">
        <f t="shared" si="32"/>
        <v>2060.7999999999997</v>
      </c>
      <c r="G1004" s="231" t="s">
        <v>80</v>
      </c>
      <c r="H1004" s="49"/>
    </row>
    <row r="1005" spans="1:8" s="217" customFormat="1" ht="15" customHeight="1" x14ac:dyDescent="0.3">
      <c r="A1005" s="236">
        <v>996</v>
      </c>
      <c r="B1005" s="160" t="s">
        <v>937</v>
      </c>
      <c r="C1005" s="228" t="s">
        <v>155</v>
      </c>
      <c r="D1005" s="161" t="s">
        <v>14</v>
      </c>
      <c r="E1005" s="237">
        <v>14</v>
      </c>
      <c r="F1005" s="238">
        <f t="shared" si="32"/>
        <v>1030.3999999999999</v>
      </c>
      <c r="G1005" s="231" t="s">
        <v>80</v>
      </c>
      <c r="H1005" s="49"/>
    </row>
    <row r="1006" spans="1:8" s="217" customFormat="1" ht="15" customHeight="1" x14ac:dyDescent="0.3">
      <c r="A1006" s="236">
        <v>997</v>
      </c>
      <c r="B1006" s="160" t="s">
        <v>647</v>
      </c>
      <c r="C1006" s="228" t="s">
        <v>155</v>
      </c>
      <c r="D1006" s="161" t="s">
        <v>14</v>
      </c>
      <c r="E1006" s="237">
        <v>14</v>
      </c>
      <c r="F1006" s="238">
        <f t="shared" si="32"/>
        <v>1030.3999999999999</v>
      </c>
      <c r="G1006" s="231" t="s">
        <v>81</v>
      </c>
      <c r="H1006" s="49"/>
    </row>
    <row r="1007" spans="1:8" s="217" customFormat="1" ht="15" customHeight="1" x14ac:dyDescent="0.3">
      <c r="A1007" s="236">
        <v>998</v>
      </c>
      <c r="B1007" s="160" t="s">
        <v>1041</v>
      </c>
      <c r="C1007" s="228" t="s">
        <v>155</v>
      </c>
      <c r="D1007" s="161" t="s">
        <v>14</v>
      </c>
      <c r="E1007" s="237">
        <v>38</v>
      </c>
      <c r="F1007" s="238">
        <f t="shared" si="32"/>
        <v>2796.7999999999997</v>
      </c>
      <c r="G1007" s="231" t="s">
        <v>81</v>
      </c>
      <c r="H1007" s="49"/>
    </row>
    <row r="1008" spans="1:8" s="217" customFormat="1" ht="15" customHeight="1" x14ac:dyDescent="0.3">
      <c r="A1008" s="236">
        <v>999</v>
      </c>
      <c r="B1008" s="160" t="s">
        <v>1071</v>
      </c>
      <c r="C1008" s="228" t="s">
        <v>155</v>
      </c>
      <c r="D1008" s="161" t="s">
        <v>14</v>
      </c>
      <c r="E1008" s="237">
        <v>38</v>
      </c>
      <c r="F1008" s="238">
        <f t="shared" si="32"/>
        <v>2796.7999999999997</v>
      </c>
      <c r="G1008" s="231" t="s">
        <v>80</v>
      </c>
      <c r="H1008" s="49"/>
    </row>
    <row r="1009" spans="1:8" s="217" customFormat="1" ht="15" customHeight="1" x14ac:dyDescent="0.3">
      <c r="A1009" s="236">
        <v>1000</v>
      </c>
      <c r="B1009" s="160" t="s">
        <v>1072</v>
      </c>
      <c r="C1009" s="228" t="s">
        <v>155</v>
      </c>
      <c r="D1009" s="161" t="s">
        <v>14</v>
      </c>
      <c r="E1009" s="237">
        <v>38</v>
      </c>
      <c r="F1009" s="238">
        <f t="shared" si="32"/>
        <v>2796.7999999999997</v>
      </c>
      <c r="G1009" s="231" t="s">
        <v>81</v>
      </c>
      <c r="H1009" s="49"/>
    </row>
    <row r="1010" spans="1:8" s="217" customFormat="1" ht="15" customHeight="1" x14ac:dyDescent="0.3">
      <c r="A1010" s="236">
        <v>1001</v>
      </c>
      <c r="B1010" s="160" t="s">
        <v>1042</v>
      </c>
      <c r="C1010" s="228" t="s">
        <v>155</v>
      </c>
      <c r="D1010" s="161" t="s">
        <v>14</v>
      </c>
      <c r="E1010" s="237">
        <v>5</v>
      </c>
      <c r="F1010" s="238">
        <f t="shared" si="32"/>
        <v>368</v>
      </c>
      <c r="G1010" s="231" t="s">
        <v>80</v>
      </c>
      <c r="H1010" s="49"/>
    </row>
    <row r="1011" spans="1:8" s="217" customFormat="1" ht="15" customHeight="1" x14ac:dyDescent="0.3">
      <c r="A1011" s="236">
        <v>1002</v>
      </c>
      <c r="B1011" s="160" t="s">
        <v>1073</v>
      </c>
      <c r="C1011" s="228" t="s">
        <v>155</v>
      </c>
      <c r="D1011" s="161" t="s">
        <v>14</v>
      </c>
      <c r="E1011" s="237">
        <v>5</v>
      </c>
      <c r="F1011" s="238">
        <f t="shared" si="32"/>
        <v>368</v>
      </c>
      <c r="G1011" s="231" t="s">
        <v>56</v>
      </c>
      <c r="H1011" s="49"/>
    </row>
    <row r="1012" spans="1:8" s="217" customFormat="1" ht="15" customHeight="1" x14ac:dyDescent="0.3">
      <c r="A1012" s="236">
        <v>1003</v>
      </c>
      <c r="B1012" s="160" t="s">
        <v>1074</v>
      </c>
      <c r="C1012" s="228" t="s">
        <v>155</v>
      </c>
      <c r="D1012" s="161" t="s">
        <v>14</v>
      </c>
      <c r="E1012" s="237">
        <v>6</v>
      </c>
      <c r="F1012" s="238">
        <f t="shared" si="32"/>
        <v>441.59999999999997</v>
      </c>
      <c r="G1012" s="231" t="s">
        <v>56</v>
      </c>
      <c r="H1012" s="49"/>
    </row>
    <row r="1013" spans="1:8" s="217" customFormat="1" ht="15" customHeight="1" x14ac:dyDescent="0.3">
      <c r="A1013" s="236">
        <v>1004</v>
      </c>
      <c r="B1013" s="160" t="s">
        <v>1043</v>
      </c>
      <c r="C1013" s="228" t="s">
        <v>155</v>
      </c>
      <c r="D1013" s="161" t="s">
        <v>14</v>
      </c>
      <c r="E1013" s="237">
        <v>6</v>
      </c>
      <c r="F1013" s="238">
        <f t="shared" si="32"/>
        <v>441.59999999999997</v>
      </c>
      <c r="G1013" s="231" t="s">
        <v>57</v>
      </c>
      <c r="H1013" s="49"/>
    </row>
    <row r="1014" spans="1:8" s="217" customFormat="1" ht="15" customHeight="1" x14ac:dyDescent="0.3">
      <c r="A1014" s="236">
        <v>1005</v>
      </c>
      <c r="B1014" s="160" t="s">
        <v>1044</v>
      </c>
      <c r="C1014" s="228" t="s">
        <v>155</v>
      </c>
      <c r="D1014" s="161" t="s">
        <v>14</v>
      </c>
      <c r="E1014" s="237">
        <v>12</v>
      </c>
      <c r="F1014" s="238">
        <f t="shared" si="32"/>
        <v>883.19999999999993</v>
      </c>
      <c r="G1014" s="231" t="s">
        <v>81</v>
      </c>
      <c r="H1014" s="49"/>
    </row>
    <row r="1015" spans="1:8" s="217" customFormat="1" ht="15" customHeight="1" x14ac:dyDescent="0.3">
      <c r="A1015" s="236">
        <v>1006</v>
      </c>
      <c r="B1015" s="160" t="s">
        <v>1075</v>
      </c>
      <c r="C1015" s="228" t="s">
        <v>155</v>
      </c>
      <c r="D1015" s="161" t="s">
        <v>14</v>
      </c>
      <c r="E1015" s="237">
        <v>6</v>
      </c>
      <c r="F1015" s="238">
        <f t="shared" si="32"/>
        <v>441.59999999999997</v>
      </c>
      <c r="G1015" s="231" t="s">
        <v>56</v>
      </c>
      <c r="H1015" s="49"/>
    </row>
    <row r="1016" spans="1:8" s="217" customFormat="1" ht="15" customHeight="1" x14ac:dyDescent="0.3">
      <c r="A1016" s="236">
        <v>1007</v>
      </c>
      <c r="B1016" s="160" t="s">
        <v>1076</v>
      </c>
      <c r="C1016" s="228" t="s">
        <v>155</v>
      </c>
      <c r="D1016" s="161" t="s">
        <v>14</v>
      </c>
      <c r="E1016" s="237">
        <v>8</v>
      </c>
      <c r="F1016" s="238">
        <f t="shared" si="32"/>
        <v>588.79999999999995</v>
      </c>
      <c r="G1016" s="231" t="s">
        <v>56</v>
      </c>
      <c r="H1016" s="49"/>
    </row>
    <row r="1017" spans="1:8" s="217" customFormat="1" ht="15" customHeight="1" x14ac:dyDescent="0.3">
      <c r="A1017" s="236">
        <v>1008</v>
      </c>
      <c r="B1017" s="160" t="s">
        <v>1077</v>
      </c>
      <c r="C1017" s="228" t="s">
        <v>155</v>
      </c>
      <c r="D1017" s="161" t="s">
        <v>14</v>
      </c>
      <c r="E1017" s="237">
        <v>8</v>
      </c>
      <c r="F1017" s="238">
        <f t="shared" si="32"/>
        <v>588.79999999999995</v>
      </c>
      <c r="G1017" s="231" t="s">
        <v>56</v>
      </c>
      <c r="H1017" s="49"/>
    </row>
    <row r="1018" spans="1:8" s="118" customFormat="1" ht="15" customHeight="1" x14ac:dyDescent="0.3">
      <c r="A1018" s="236">
        <v>1009</v>
      </c>
      <c r="B1018" s="160" t="s">
        <v>1078</v>
      </c>
      <c r="C1018" s="228" t="s">
        <v>155</v>
      </c>
      <c r="D1018" s="161" t="s">
        <v>14</v>
      </c>
      <c r="E1018" s="237">
        <v>25</v>
      </c>
      <c r="F1018" s="238">
        <f t="shared" si="32"/>
        <v>1839.9999999999998</v>
      </c>
      <c r="G1018" s="231" t="s">
        <v>57</v>
      </c>
      <c r="H1018" s="49"/>
    </row>
    <row r="1019" spans="1:8" s="118" customFormat="1" ht="15" customHeight="1" x14ac:dyDescent="0.3">
      <c r="A1019" s="236">
        <v>1010</v>
      </c>
      <c r="B1019" s="160" t="s">
        <v>650</v>
      </c>
      <c r="C1019" s="228" t="s">
        <v>155</v>
      </c>
      <c r="D1019" s="161" t="s">
        <v>14</v>
      </c>
      <c r="E1019" s="237">
        <v>15</v>
      </c>
      <c r="F1019" s="238">
        <f t="shared" si="32"/>
        <v>1104</v>
      </c>
      <c r="G1019" s="231" t="s">
        <v>81</v>
      </c>
      <c r="H1019" s="49"/>
    </row>
    <row r="1020" spans="1:8" s="118" customFormat="1" ht="15" customHeight="1" x14ac:dyDescent="0.3">
      <c r="A1020" s="236">
        <v>1011</v>
      </c>
      <c r="B1020" s="160" t="s">
        <v>1079</v>
      </c>
      <c r="C1020" s="228" t="s">
        <v>155</v>
      </c>
      <c r="D1020" s="161" t="s">
        <v>14</v>
      </c>
      <c r="E1020" s="237">
        <v>15</v>
      </c>
      <c r="F1020" s="238">
        <f t="shared" si="32"/>
        <v>1104</v>
      </c>
      <c r="G1020" s="231" t="s">
        <v>80</v>
      </c>
      <c r="H1020" s="49"/>
    </row>
    <row r="1021" spans="1:8" s="118" customFormat="1" ht="15" customHeight="1" x14ac:dyDescent="0.3">
      <c r="A1021" s="236">
        <v>1012</v>
      </c>
      <c r="B1021" s="160" t="s">
        <v>1080</v>
      </c>
      <c r="C1021" s="228" t="s">
        <v>155</v>
      </c>
      <c r="D1021" s="161" t="s">
        <v>14</v>
      </c>
      <c r="E1021" s="237">
        <v>10</v>
      </c>
      <c r="F1021" s="238">
        <f t="shared" si="32"/>
        <v>736</v>
      </c>
      <c r="G1021" s="231" t="s">
        <v>80</v>
      </c>
      <c r="H1021" s="49"/>
    </row>
    <row r="1022" spans="1:8" s="118" customFormat="1" ht="15" customHeight="1" x14ac:dyDescent="0.3">
      <c r="A1022" s="236">
        <v>1013</v>
      </c>
      <c r="B1022" s="160" t="s">
        <v>1046</v>
      </c>
      <c r="C1022" s="228" t="s">
        <v>155</v>
      </c>
      <c r="D1022" s="161" t="s">
        <v>14</v>
      </c>
      <c r="E1022" s="237">
        <v>4</v>
      </c>
      <c r="F1022" s="238">
        <f t="shared" si="32"/>
        <v>294.39999999999998</v>
      </c>
      <c r="G1022" s="231" t="s">
        <v>81</v>
      </c>
      <c r="H1022" s="49"/>
    </row>
    <row r="1023" spans="1:8" s="118" customFormat="1" ht="15" customHeight="1" x14ac:dyDescent="0.3">
      <c r="A1023" s="236">
        <v>1014</v>
      </c>
      <c r="B1023" s="160" t="s">
        <v>644</v>
      </c>
      <c r="C1023" s="228" t="s">
        <v>155</v>
      </c>
      <c r="D1023" s="161" t="s">
        <v>14</v>
      </c>
      <c r="E1023" s="237">
        <v>10</v>
      </c>
      <c r="F1023" s="238">
        <f t="shared" si="32"/>
        <v>736</v>
      </c>
      <c r="G1023" s="231" t="s">
        <v>81</v>
      </c>
      <c r="H1023" s="49"/>
    </row>
    <row r="1024" spans="1:8" s="118" customFormat="1" ht="15" customHeight="1" x14ac:dyDescent="0.3">
      <c r="A1024" s="236">
        <v>1015</v>
      </c>
      <c r="B1024" s="160" t="s">
        <v>1081</v>
      </c>
      <c r="C1024" s="228" t="s">
        <v>155</v>
      </c>
      <c r="D1024" s="161" t="s">
        <v>14</v>
      </c>
      <c r="E1024" s="237">
        <v>15</v>
      </c>
      <c r="F1024" s="238">
        <f t="shared" si="32"/>
        <v>1104</v>
      </c>
      <c r="G1024" s="231" t="s">
        <v>80</v>
      </c>
      <c r="H1024" s="49"/>
    </row>
    <row r="1025" spans="1:8" s="118" customFormat="1" ht="15" customHeight="1" x14ac:dyDescent="0.3">
      <c r="A1025" s="236">
        <v>1016</v>
      </c>
      <c r="B1025" s="160" t="s">
        <v>1082</v>
      </c>
      <c r="C1025" s="228" t="s">
        <v>155</v>
      </c>
      <c r="D1025" s="161" t="s">
        <v>14</v>
      </c>
      <c r="E1025" s="237">
        <v>5</v>
      </c>
      <c r="F1025" s="238">
        <f t="shared" si="32"/>
        <v>368</v>
      </c>
      <c r="G1025" s="231" t="s">
        <v>81</v>
      </c>
      <c r="H1025" s="49"/>
    </row>
    <row r="1026" spans="1:8" s="118" customFormat="1" ht="15" customHeight="1" x14ac:dyDescent="0.3">
      <c r="A1026" s="236">
        <v>1017</v>
      </c>
      <c r="B1026" s="160" t="s">
        <v>645</v>
      </c>
      <c r="C1026" s="228" t="s">
        <v>155</v>
      </c>
      <c r="D1026" s="161" t="s">
        <v>14</v>
      </c>
      <c r="E1026" s="237">
        <v>10</v>
      </c>
      <c r="F1026" s="238">
        <f t="shared" si="32"/>
        <v>736</v>
      </c>
      <c r="G1026" s="231" t="s">
        <v>80</v>
      </c>
      <c r="H1026" s="49"/>
    </row>
    <row r="1027" spans="1:8" s="118" customFormat="1" ht="15" customHeight="1" x14ac:dyDescent="0.3">
      <c r="A1027" s="236">
        <v>1018</v>
      </c>
      <c r="B1027" s="160" t="s">
        <v>1083</v>
      </c>
      <c r="C1027" s="228" t="s">
        <v>155</v>
      </c>
      <c r="D1027" s="161" t="s">
        <v>14</v>
      </c>
      <c r="E1027" s="237">
        <v>12</v>
      </c>
      <c r="F1027" s="238">
        <f t="shared" si="32"/>
        <v>883.19999999999993</v>
      </c>
      <c r="G1027" s="231" t="s">
        <v>56</v>
      </c>
      <c r="H1027" s="49"/>
    </row>
    <row r="1028" spans="1:8" s="118" customFormat="1" ht="15" customHeight="1" x14ac:dyDescent="0.3">
      <c r="A1028" s="236">
        <v>1019</v>
      </c>
      <c r="B1028" s="160" t="s">
        <v>1047</v>
      </c>
      <c r="C1028" s="228" t="s">
        <v>155</v>
      </c>
      <c r="D1028" s="161" t="s">
        <v>14</v>
      </c>
      <c r="E1028" s="237">
        <v>10</v>
      </c>
      <c r="F1028" s="238">
        <f t="shared" si="32"/>
        <v>736</v>
      </c>
      <c r="G1028" s="231" t="s">
        <v>56</v>
      </c>
      <c r="H1028" s="49"/>
    </row>
    <row r="1029" spans="1:8" s="118" customFormat="1" ht="15" customHeight="1" x14ac:dyDescent="0.3">
      <c r="A1029" s="236">
        <v>1020</v>
      </c>
      <c r="B1029" s="160" t="s">
        <v>1048</v>
      </c>
      <c r="C1029" s="228" t="s">
        <v>155</v>
      </c>
      <c r="D1029" s="161" t="s">
        <v>14</v>
      </c>
      <c r="E1029" s="237">
        <v>8</v>
      </c>
      <c r="F1029" s="238">
        <f t="shared" si="32"/>
        <v>588.79999999999995</v>
      </c>
      <c r="G1029" s="231" t="s">
        <v>57</v>
      </c>
      <c r="H1029" s="49"/>
    </row>
    <row r="1030" spans="1:8" s="118" customFormat="1" ht="15" customHeight="1" x14ac:dyDescent="0.3">
      <c r="A1030" s="236">
        <v>1021</v>
      </c>
      <c r="B1030" s="160" t="s">
        <v>651</v>
      </c>
      <c r="C1030" s="228" t="s">
        <v>155</v>
      </c>
      <c r="D1030" s="161" t="s">
        <v>14</v>
      </c>
      <c r="E1030" s="237">
        <v>30</v>
      </c>
      <c r="F1030" s="238">
        <f t="shared" si="32"/>
        <v>2208</v>
      </c>
      <c r="G1030" s="231" t="s">
        <v>81</v>
      </c>
      <c r="H1030" s="49"/>
    </row>
    <row r="1031" spans="1:8" s="118" customFormat="1" ht="15" customHeight="1" x14ac:dyDescent="0.3">
      <c r="A1031" s="236">
        <v>1022</v>
      </c>
      <c r="B1031" s="160" t="s">
        <v>652</v>
      </c>
      <c r="C1031" s="228" t="s">
        <v>155</v>
      </c>
      <c r="D1031" s="161" t="s">
        <v>14</v>
      </c>
      <c r="E1031" s="237">
        <v>9</v>
      </c>
      <c r="F1031" s="238">
        <f t="shared" si="32"/>
        <v>662.4</v>
      </c>
      <c r="G1031" s="231" t="s">
        <v>56</v>
      </c>
      <c r="H1031" s="49"/>
    </row>
    <row r="1032" spans="1:8" s="118" customFormat="1" ht="15" customHeight="1" x14ac:dyDescent="0.3">
      <c r="A1032" s="236">
        <v>1023</v>
      </c>
      <c r="B1032" s="160" t="s">
        <v>1084</v>
      </c>
      <c r="C1032" s="228" t="s">
        <v>155</v>
      </c>
      <c r="D1032" s="161" t="s">
        <v>14</v>
      </c>
      <c r="E1032" s="237">
        <v>12</v>
      </c>
      <c r="F1032" s="238">
        <f t="shared" si="32"/>
        <v>883.19999999999993</v>
      </c>
      <c r="G1032" s="231" t="s">
        <v>56</v>
      </c>
      <c r="H1032" s="49"/>
    </row>
    <row r="1033" spans="1:8" s="118" customFormat="1" ht="15" customHeight="1" x14ac:dyDescent="0.3">
      <c r="A1033" s="236">
        <v>1024</v>
      </c>
      <c r="B1033" s="160" t="s">
        <v>941</v>
      </c>
      <c r="C1033" s="228" t="s">
        <v>155</v>
      </c>
      <c r="D1033" s="161" t="s">
        <v>14</v>
      </c>
      <c r="E1033" s="237">
        <v>15</v>
      </c>
      <c r="F1033" s="238">
        <f t="shared" si="32"/>
        <v>1104</v>
      </c>
      <c r="G1033" s="231" t="s">
        <v>56</v>
      </c>
      <c r="H1033" s="49"/>
    </row>
    <row r="1034" spans="1:8" s="118" customFormat="1" ht="15" customHeight="1" x14ac:dyDescent="0.3">
      <c r="A1034" s="236">
        <v>1025</v>
      </c>
      <c r="B1034" s="160" t="s">
        <v>1085</v>
      </c>
      <c r="C1034" s="228" t="s">
        <v>155</v>
      </c>
      <c r="D1034" s="161" t="s">
        <v>14</v>
      </c>
      <c r="E1034" s="237">
        <v>10</v>
      </c>
      <c r="F1034" s="238">
        <f t="shared" si="32"/>
        <v>736</v>
      </c>
      <c r="G1034" s="231" t="s">
        <v>57</v>
      </c>
      <c r="H1034" s="49"/>
    </row>
    <row r="1035" spans="1:8" s="118" customFormat="1" ht="15" customHeight="1" x14ac:dyDescent="0.3">
      <c r="A1035" s="236">
        <v>1026</v>
      </c>
      <c r="B1035" s="160" t="s">
        <v>1086</v>
      </c>
      <c r="C1035" s="228" t="s">
        <v>155</v>
      </c>
      <c r="D1035" s="161" t="s">
        <v>14</v>
      </c>
      <c r="E1035" s="237">
        <v>50</v>
      </c>
      <c r="F1035" s="238">
        <f t="shared" si="32"/>
        <v>3679.9999999999995</v>
      </c>
      <c r="G1035" s="231" t="s">
        <v>81</v>
      </c>
      <c r="H1035" s="49"/>
    </row>
    <row r="1036" spans="1:8" s="118" customFormat="1" ht="15" customHeight="1" x14ac:dyDescent="0.3">
      <c r="A1036" s="236">
        <v>1027</v>
      </c>
      <c r="B1036" s="160" t="s">
        <v>1087</v>
      </c>
      <c r="C1036" s="228" t="s">
        <v>155</v>
      </c>
      <c r="D1036" s="161" t="s">
        <v>14</v>
      </c>
      <c r="E1036" s="237">
        <v>65</v>
      </c>
      <c r="F1036" s="238">
        <f t="shared" si="32"/>
        <v>4784</v>
      </c>
      <c r="G1036" s="231" t="s">
        <v>80</v>
      </c>
      <c r="H1036" s="49"/>
    </row>
    <row r="1037" spans="1:8" s="118" customFormat="1" ht="15" customHeight="1" x14ac:dyDescent="0.3">
      <c r="A1037" s="236">
        <v>1028</v>
      </c>
      <c r="B1037" s="160" t="s">
        <v>1088</v>
      </c>
      <c r="C1037" s="228" t="s">
        <v>155</v>
      </c>
      <c r="D1037" s="161" t="s">
        <v>14</v>
      </c>
      <c r="E1037" s="237">
        <v>70</v>
      </c>
      <c r="F1037" s="238">
        <f t="shared" si="32"/>
        <v>5152</v>
      </c>
      <c r="G1037" s="231" t="s">
        <v>80</v>
      </c>
      <c r="H1037" s="49"/>
    </row>
    <row r="1038" spans="1:8" s="118" customFormat="1" ht="15" customHeight="1" x14ac:dyDescent="0.3">
      <c r="A1038" s="236">
        <v>1029</v>
      </c>
      <c r="B1038" s="160" t="s">
        <v>1089</v>
      </c>
      <c r="C1038" s="228" t="s">
        <v>155</v>
      </c>
      <c r="D1038" s="161" t="s">
        <v>14</v>
      </c>
      <c r="E1038" s="237">
        <v>35</v>
      </c>
      <c r="F1038" s="238">
        <f t="shared" si="32"/>
        <v>2576</v>
      </c>
      <c r="G1038" s="231" t="s">
        <v>81</v>
      </c>
      <c r="H1038" s="49"/>
    </row>
    <row r="1039" spans="1:8" s="118" customFormat="1" ht="15" customHeight="1" x14ac:dyDescent="0.3">
      <c r="A1039" s="236">
        <v>1030</v>
      </c>
      <c r="B1039" s="160" t="s">
        <v>1090</v>
      </c>
      <c r="C1039" s="228" t="s">
        <v>155</v>
      </c>
      <c r="D1039" s="161" t="s">
        <v>14</v>
      </c>
      <c r="E1039" s="237">
        <v>81</v>
      </c>
      <c r="F1039" s="238">
        <f t="shared" si="32"/>
        <v>5961.5999999999995</v>
      </c>
      <c r="G1039" s="231" t="s">
        <v>81</v>
      </c>
      <c r="H1039" s="49"/>
    </row>
    <row r="1040" spans="1:8" s="118" customFormat="1" ht="15" customHeight="1" x14ac:dyDescent="0.3">
      <c r="A1040" s="236">
        <v>1031</v>
      </c>
      <c r="B1040" s="160" t="s">
        <v>935</v>
      </c>
      <c r="C1040" s="228" t="s">
        <v>155</v>
      </c>
      <c r="D1040" s="161" t="s">
        <v>14</v>
      </c>
      <c r="E1040" s="237">
        <v>30</v>
      </c>
      <c r="F1040" s="238">
        <f t="shared" si="32"/>
        <v>2208</v>
      </c>
      <c r="G1040" s="231" t="s">
        <v>80</v>
      </c>
      <c r="H1040" s="49"/>
    </row>
    <row r="1041" spans="1:8" s="118" customFormat="1" ht="15" customHeight="1" x14ac:dyDescent="0.3">
      <c r="A1041" s="236">
        <v>1032</v>
      </c>
      <c r="B1041" s="160" t="s">
        <v>1041</v>
      </c>
      <c r="C1041" s="228" t="s">
        <v>155</v>
      </c>
      <c r="D1041" s="161" t="s">
        <v>14</v>
      </c>
      <c r="E1041" s="237">
        <v>35</v>
      </c>
      <c r="F1041" s="238">
        <f t="shared" si="32"/>
        <v>2576</v>
      </c>
      <c r="G1041" s="231" t="s">
        <v>81</v>
      </c>
      <c r="H1041" s="49"/>
    </row>
    <row r="1042" spans="1:8" s="118" customFormat="1" ht="15" customHeight="1" x14ac:dyDescent="0.3">
      <c r="A1042" s="236">
        <v>1033</v>
      </c>
      <c r="B1042" s="160" t="s">
        <v>1071</v>
      </c>
      <c r="C1042" s="228" t="s">
        <v>155</v>
      </c>
      <c r="D1042" s="161" t="s">
        <v>14</v>
      </c>
      <c r="E1042" s="237">
        <v>50</v>
      </c>
      <c r="F1042" s="238">
        <f t="shared" si="32"/>
        <v>3679.9999999999995</v>
      </c>
      <c r="G1042" s="231" t="s">
        <v>80</v>
      </c>
      <c r="H1042" s="49"/>
    </row>
    <row r="1043" spans="1:8" s="118" customFormat="1" ht="15" customHeight="1" x14ac:dyDescent="0.3">
      <c r="A1043" s="236">
        <v>1034</v>
      </c>
      <c r="B1043" s="160" t="s">
        <v>1072</v>
      </c>
      <c r="C1043" s="228" t="s">
        <v>155</v>
      </c>
      <c r="D1043" s="161" t="s">
        <v>14</v>
      </c>
      <c r="E1043" s="237">
        <v>30</v>
      </c>
      <c r="F1043" s="238">
        <f t="shared" si="32"/>
        <v>2208</v>
      </c>
      <c r="G1043" s="231" t="s">
        <v>56</v>
      </c>
      <c r="H1043" s="49"/>
    </row>
    <row r="1044" spans="1:8" s="118" customFormat="1" ht="15" customHeight="1" x14ac:dyDescent="0.3">
      <c r="A1044" s="236">
        <v>1035</v>
      </c>
      <c r="B1044" s="160" t="s">
        <v>847</v>
      </c>
      <c r="C1044" s="228" t="s">
        <v>155</v>
      </c>
      <c r="D1044" s="161" t="s">
        <v>14</v>
      </c>
      <c r="E1044" s="237">
        <v>35</v>
      </c>
      <c r="F1044" s="238">
        <f t="shared" si="32"/>
        <v>2576</v>
      </c>
      <c r="G1044" s="231" t="s">
        <v>81</v>
      </c>
      <c r="H1044" s="49"/>
    </row>
    <row r="1045" spans="1:8" s="118" customFormat="1" ht="15" customHeight="1" x14ac:dyDescent="0.3">
      <c r="A1045" s="236">
        <v>1036</v>
      </c>
      <c r="B1045" s="219" t="s">
        <v>1091</v>
      </c>
      <c r="C1045" s="228" t="s">
        <v>155</v>
      </c>
      <c r="D1045" s="215" t="s">
        <v>14</v>
      </c>
      <c r="E1045" s="215">
        <v>40</v>
      </c>
      <c r="F1045" s="238">
        <f t="shared" si="32"/>
        <v>2944</v>
      </c>
      <c r="G1045" s="231" t="s">
        <v>56</v>
      </c>
      <c r="H1045" s="49"/>
    </row>
    <row r="1046" spans="1:8" s="118" customFormat="1" ht="15" customHeight="1" x14ac:dyDescent="0.3">
      <c r="A1046" s="236">
        <v>1037</v>
      </c>
      <c r="B1046" s="219" t="s">
        <v>972</v>
      </c>
      <c r="C1046" s="228" t="s">
        <v>155</v>
      </c>
      <c r="D1046" s="215" t="s">
        <v>14</v>
      </c>
      <c r="E1046" s="215">
        <v>20</v>
      </c>
      <c r="F1046" s="238">
        <f t="shared" si="32"/>
        <v>1472</v>
      </c>
      <c r="G1046" s="231" t="s">
        <v>56</v>
      </c>
      <c r="H1046" s="49"/>
    </row>
    <row r="1047" spans="1:8" s="118" customFormat="1" ht="15" customHeight="1" x14ac:dyDescent="0.3">
      <c r="A1047" s="236">
        <v>1038</v>
      </c>
      <c r="B1047" s="229" t="s">
        <v>1092</v>
      </c>
      <c r="C1047" s="228" t="s">
        <v>155</v>
      </c>
      <c r="D1047" s="215" t="s">
        <v>14</v>
      </c>
      <c r="E1047" s="215">
        <v>36</v>
      </c>
      <c r="F1047" s="238">
        <f t="shared" ref="F1047:F1071" si="33">73.6*E1047</f>
        <v>2649.6</v>
      </c>
      <c r="G1047" s="231" t="s">
        <v>56</v>
      </c>
      <c r="H1047" s="49"/>
    </row>
    <row r="1048" spans="1:8" s="118" customFormat="1" ht="15" customHeight="1" x14ac:dyDescent="0.3">
      <c r="A1048" s="236">
        <v>1039</v>
      </c>
      <c r="B1048" s="229" t="s">
        <v>1093</v>
      </c>
      <c r="C1048" s="228" t="s">
        <v>155</v>
      </c>
      <c r="D1048" s="215" t="s">
        <v>14</v>
      </c>
      <c r="E1048" s="215">
        <v>36</v>
      </c>
      <c r="F1048" s="238">
        <f t="shared" si="33"/>
        <v>2649.6</v>
      </c>
      <c r="G1048" s="231" t="s">
        <v>57</v>
      </c>
      <c r="H1048" s="49"/>
    </row>
    <row r="1049" spans="1:8" s="118" customFormat="1" ht="15" customHeight="1" x14ac:dyDescent="0.3">
      <c r="A1049" s="236">
        <v>1040</v>
      </c>
      <c r="B1049" s="229" t="s">
        <v>1094</v>
      </c>
      <c r="C1049" s="228" t="s">
        <v>155</v>
      </c>
      <c r="D1049" s="215" t="s">
        <v>14</v>
      </c>
      <c r="E1049" s="215">
        <v>36</v>
      </c>
      <c r="F1049" s="238">
        <f t="shared" si="33"/>
        <v>2649.6</v>
      </c>
      <c r="G1049" s="231" t="s">
        <v>81</v>
      </c>
      <c r="H1049" s="49"/>
    </row>
    <row r="1050" spans="1:8" s="118" customFormat="1" ht="15" customHeight="1" x14ac:dyDescent="0.3">
      <c r="A1050" s="236">
        <v>1041</v>
      </c>
      <c r="B1050" s="228" t="s">
        <v>1095</v>
      </c>
      <c r="C1050" s="228" t="s">
        <v>155</v>
      </c>
      <c r="D1050" s="215" t="s">
        <v>14</v>
      </c>
      <c r="E1050" s="215">
        <v>60</v>
      </c>
      <c r="F1050" s="238">
        <f t="shared" si="33"/>
        <v>4416</v>
      </c>
      <c r="G1050" s="231" t="s">
        <v>80</v>
      </c>
      <c r="H1050" s="49"/>
    </row>
    <row r="1051" spans="1:8" s="118" customFormat="1" ht="15" customHeight="1" x14ac:dyDescent="0.3">
      <c r="A1051" s="236">
        <v>1042</v>
      </c>
      <c r="B1051" s="228" t="s">
        <v>1096</v>
      </c>
      <c r="C1051" s="228" t="s">
        <v>155</v>
      </c>
      <c r="D1051" s="215" t="s">
        <v>14</v>
      </c>
      <c r="E1051" s="215">
        <v>45</v>
      </c>
      <c r="F1051" s="238">
        <f t="shared" si="33"/>
        <v>3311.9999999999995</v>
      </c>
      <c r="G1051" s="231" t="s">
        <v>80</v>
      </c>
      <c r="H1051" s="49"/>
    </row>
    <row r="1052" spans="1:8" s="118" customFormat="1" ht="15" customHeight="1" x14ac:dyDescent="0.3">
      <c r="A1052" s="236">
        <v>1043</v>
      </c>
      <c r="B1052" s="228" t="s">
        <v>1097</v>
      </c>
      <c r="C1052" s="228" t="s">
        <v>155</v>
      </c>
      <c r="D1052" s="215" t="s">
        <v>14</v>
      </c>
      <c r="E1052" s="215">
        <v>36</v>
      </c>
      <c r="F1052" s="238">
        <f t="shared" si="33"/>
        <v>2649.6</v>
      </c>
      <c r="G1052" s="231" t="s">
        <v>81</v>
      </c>
      <c r="H1052" s="49"/>
    </row>
    <row r="1053" spans="1:8" s="118" customFormat="1" ht="15" customHeight="1" x14ac:dyDescent="0.3">
      <c r="A1053" s="236">
        <v>1044</v>
      </c>
      <c r="B1053" s="212" t="s">
        <v>1098</v>
      </c>
      <c r="C1053" s="228" t="s">
        <v>155</v>
      </c>
      <c r="D1053" s="215" t="s">
        <v>14</v>
      </c>
      <c r="E1053" s="215">
        <v>18</v>
      </c>
      <c r="F1053" s="238">
        <f t="shared" si="33"/>
        <v>1324.8</v>
      </c>
      <c r="G1053" s="231" t="s">
        <v>81</v>
      </c>
      <c r="H1053" s="49"/>
    </row>
    <row r="1054" spans="1:8" s="118" customFormat="1" ht="15" customHeight="1" x14ac:dyDescent="0.3">
      <c r="A1054" s="236">
        <v>1045</v>
      </c>
      <c r="B1054" s="212" t="s">
        <v>825</v>
      </c>
      <c r="C1054" s="228" t="s">
        <v>155</v>
      </c>
      <c r="D1054" s="215" t="s">
        <v>14</v>
      </c>
      <c r="E1054" s="215">
        <v>18</v>
      </c>
      <c r="F1054" s="238">
        <f t="shared" si="33"/>
        <v>1324.8</v>
      </c>
      <c r="G1054" s="231" t="s">
        <v>80</v>
      </c>
      <c r="H1054" s="49"/>
    </row>
    <row r="1055" spans="1:8" s="118" customFormat="1" ht="15" customHeight="1" x14ac:dyDescent="0.3">
      <c r="A1055" s="236">
        <v>1046</v>
      </c>
      <c r="B1055" s="212" t="s">
        <v>824</v>
      </c>
      <c r="C1055" s="228" t="s">
        <v>155</v>
      </c>
      <c r="D1055" s="215" t="s">
        <v>14</v>
      </c>
      <c r="E1055" s="215">
        <v>18</v>
      </c>
      <c r="F1055" s="238">
        <f t="shared" si="33"/>
        <v>1324.8</v>
      </c>
      <c r="G1055" s="231" t="s">
        <v>81</v>
      </c>
      <c r="H1055" s="49"/>
    </row>
    <row r="1056" spans="1:8" s="118" customFormat="1" ht="15" customHeight="1" x14ac:dyDescent="0.3">
      <c r="A1056" s="236">
        <v>1047</v>
      </c>
      <c r="B1056" s="212" t="s">
        <v>1099</v>
      </c>
      <c r="C1056" s="228" t="s">
        <v>155</v>
      </c>
      <c r="D1056" s="215" t="s">
        <v>14</v>
      </c>
      <c r="E1056" s="215">
        <v>18</v>
      </c>
      <c r="F1056" s="238">
        <f t="shared" si="33"/>
        <v>1324.8</v>
      </c>
      <c r="G1056" s="231" t="s">
        <v>80</v>
      </c>
      <c r="H1056" s="49"/>
    </row>
    <row r="1057" spans="1:8" s="118" customFormat="1" ht="15" customHeight="1" x14ac:dyDescent="0.3">
      <c r="A1057" s="236">
        <v>1048</v>
      </c>
      <c r="B1057" s="212" t="s">
        <v>1100</v>
      </c>
      <c r="C1057" s="228" t="s">
        <v>155</v>
      </c>
      <c r="D1057" s="215" t="s">
        <v>14</v>
      </c>
      <c r="E1057" s="215">
        <v>18</v>
      </c>
      <c r="F1057" s="238">
        <f t="shared" si="33"/>
        <v>1324.8</v>
      </c>
      <c r="G1057" s="231" t="s">
        <v>56</v>
      </c>
      <c r="H1057" s="49"/>
    </row>
    <row r="1058" spans="1:8" s="118" customFormat="1" ht="15" customHeight="1" x14ac:dyDescent="0.3">
      <c r="A1058" s="236">
        <v>1049</v>
      </c>
      <c r="B1058" s="212" t="s">
        <v>1101</v>
      </c>
      <c r="C1058" s="228" t="s">
        <v>155</v>
      </c>
      <c r="D1058" s="215" t="s">
        <v>14</v>
      </c>
      <c r="E1058" s="215">
        <v>18</v>
      </c>
      <c r="F1058" s="238">
        <f t="shared" si="33"/>
        <v>1324.8</v>
      </c>
      <c r="G1058" s="231" t="s">
        <v>56</v>
      </c>
      <c r="H1058" s="49"/>
    </row>
    <row r="1059" spans="1:8" s="118" customFormat="1" ht="15" customHeight="1" x14ac:dyDescent="0.3">
      <c r="A1059" s="236">
        <v>1050</v>
      </c>
      <c r="B1059" s="212" t="s">
        <v>1102</v>
      </c>
      <c r="C1059" s="228" t="s">
        <v>155</v>
      </c>
      <c r="D1059" s="215" t="s">
        <v>14</v>
      </c>
      <c r="E1059" s="215">
        <v>18</v>
      </c>
      <c r="F1059" s="238">
        <f t="shared" si="33"/>
        <v>1324.8</v>
      </c>
      <c r="G1059" s="231" t="s">
        <v>57</v>
      </c>
      <c r="H1059" s="49"/>
    </row>
    <row r="1060" spans="1:8" s="118" customFormat="1" ht="15" customHeight="1" x14ac:dyDescent="0.3">
      <c r="A1060" s="236">
        <v>1051</v>
      </c>
      <c r="B1060" s="212" t="s">
        <v>1103</v>
      </c>
      <c r="C1060" s="228" t="s">
        <v>155</v>
      </c>
      <c r="D1060" s="215" t="s">
        <v>14</v>
      </c>
      <c r="E1060" s="215">
        <v>18</v>
      </c>
      <c r="F1060" s="238">
        <f t="shared" si="33"/>
        <v>1324.8</v>
      </c>
      <c r="G1060" s="231" t="s">
        <v>56</v>
      </c>
      <c r="H1060" s="49"/>
    </row>
    <row r="1061" spans="1:8" s="118" customFormat="1" ht="15" customHeight="1" x14ac:dyDescent="0.3">
      <c r="A1061" s="236">
        <v>1052</v>
      </c>
      <c r="B1061" s="212" t="s">
        <v>1104</v>
      </c>
      <c r="C1061" s="228" t="s">
        <v>155</v>
      </c>
      <c r="D1061" s="215" t="s">
        <v>14</v>
      </c>
      <c r="E1061" s="215">
        <v>18</v>
      </c>
      <c r="F1061" s="238">
        <f t="shared" si="33"/>
        <v>1324.8</v>
      </c>
      <c r="G1061" s="231" t="s">
        <v>57</v>
      </c>
      <c r="H1061" s="49"/>
    </row>
    <row r="1062" spans="1:8" s="118" customFormat="1" ht="15" customHeight="1" x14ac:dyDescent="0.3">
      <c r="A1062" s="236">
        <v>1053</v>
      </c>
      <c r="B1062" s="212" t="s">
        <v>1105</v>
      </c>
      <c r="C1062" s="228" t="s">
        <v>155</v>
      </c>
      <c r="D1062" s="215" t="s">
        <v>14</v>
      </c>
      <c r="E1062" s="215">
        <v>18</v>
      </c>
      <c r="F1062" s="238">
        <f t="shared" si="33"/>
        <v>1324.8</v>
      </c>
      <c r="G1062" s="231" t="s">
        <v>81</v>
      </c>
      <c r="H1062" s="49"/>
    </row>
    <row r="1063" spans="1:8" s="118" customFormat="1" ht="15" customHeight="1" x14ac:dyDescent="0.3">
      <c r="A1063" s="236">
        <v>1054</v>
      </c>
      <c r="B1063" s="212" t="s">
        <v>1106</v>
      </c>
      <c r="C1063" s="228" t="s">
        <v>155</v>
      </c>
      <c r="D1063" s="215" t="s">
        <v>14</v>
      </c>
      <c r="E1063" s="215">
        <v>18</v>
      </c>
      <c r="F1063" s="238">
        <f t="shared" si="33"/>
        <v>1324.8</v>
      </c>
      <c r="G1063" s="231" t="s">
        <v>80</v>
      </c>
      <c r="H1063" s="49"/>
    </row>
    <row r="1064" spans="1:8" s="118" customFormat="1" ht="15" customHeight="1" x14ac:dyDescent="0.3">
      <c r="A1064" s="236">
        <v>1055</v>
      </c>
      <c r="B1064" s="212" t="s">
        <v>1107</v>
      </c>
      <c r="C1064" s="228" t="s">
        <v>155</v>
      </c>
      <c r="D1064" s="215" t="s">
        <v>14</v>
      </c>
      <c r="E1064" s="215">
        <v>18</v>
      </c>
      <c r="F1064" s="238">
        <f t="shared" si="33"/>
        <v>1324.8</v>
      </c>
      <c r="G1064" s="231" t="s">
        <v>80</v>
      </c>
      <c r="H1064" s="49"/>
    </row>
    <row r="1065" spans="1:8" s="118" customFormat="1" ht="15" customHeight="1" x14ac:dyDescent="0.3">
      <c r="A1065" s="236">
        <v>1056</v>
      </c>
      <c r="B1065" s="226" t="s">
        <v>1108</v>
      </c>
      <c r="C1065" s="228" t="s">
        <v>155</v>
      </c>
      <c r="D1065" s="227" t="s">
        <v>145</v>
      </c>
      <c r="E1065" s="227">
        <v>29</v>
      </c>
      <c r="F1065" s="238">
        <f t="shared" si="33"/>
        <v>2134.3999999999996</v>
      </c>
      <c r="G1065" s="231" t="s">
        <v>81</v>
      </c>
      <c r="H1065" s="49"/>
    </row>
    <row r="1066" spans="1:8" s="118" customFormat="1" ht="15" customHeight="1" x14ac:dyDescent="0.3">
      <c r="A1066" s="236">
        <v>1057</v>
      </c>
      <c r="B1066" s="226" t="s">
        <v>1109</v>
      </c>
      <c r="C1066" s="228" t="s">
        <v>155</v>
      </c>
      <c r="D1066" s="227" t="s">
        <v>145</v>
      </c>
      <c r="E1066" s="227">
        <v>20</v>
      </c>
      <c r="F1066" s="238">
        <f t="shared" si="33"/>
        <v>1472</v>
      </c>
      <c r="G1066" s="231" t="s">
        <v>81</v>
      </c>
      <c r="H1066" s="49"/>
    </row>
    <row r="1067" spans="1:8" s="118" customFormat="1" ht="15" customHeight="1" x14ac:dyDescent="0.3">
      <c r="A1067" s="236">
        <v>1058</v>
      </c>
      <c r="B1067" s="226" t="s">
        <v>1110</v>
      </c>
      <c r="C1067" s="228" t="s">
        <v>155</v>
      </c>
      <c r="D1067" s="227" t="s">
        <v>145</v>
      </c>
      <c r="E1067" s="227">
        <v>40</v>
      </c>
      <c r="F1067" s="238">
        <f t="shared" si="33"/>
        <v>2944</v>
      </c>
      <c r="G1067" s="231" t="s">
        <v>80</v>
      </c>
      <c r="H1067" s="49"/>
    </row>
    <row r="1068" spans="1:8" s="118" customFormat="1" ht="15" customHeight="1" x14ac:dyDescent="0.3">
      <c r="A1068" s="236">
        <v>1059</v>
      </c>
      <c r="B1068" s="226" t="s">
        <v>1111</v>
      </c>
      <c r="C1068" s="228" t="s">
        <v>155</v>
      </c>
      <c r="D1068" s="227" t="s">
        <v>145</v>
      </c>
      <c r="E1068" s="227">
        <v>12</v>
      </c>
      <c r="F1068" s="238">
        <f t="shared" si="33"/>
        <v>883.19999999999993</v>
      </c>
      <c r="G1068" s="231" t="s">
        <v>81</v>
      </c>
      <c r="H1068" s="49"/>
    </row>
    <row r="1069" spans="1:8" s="118" customFormat="1" ht="15" customHeight="1" x14ac:dyDescent="0.3">
      <c r="A1069" s="236">
        <v>1060</v>
      </c>
      <c r="B1069" s="226" t="s">
        <v>1112</v>
      </c>
      <c r="C1069" s="228" t="s">
        <v>155</v>
      </c>
      <c r="D1069" s="227" t="s">
        <v>145</v>
      </c>
      <c r="E1069" s="227">
        <v>40</v>
      </c>
      <c r="F1069" s="238">
        <f t="shared" si="33"/>
        <v>2944</v>
      </c>
      <c r="G1069" s="231" t="s">
        <v>80</v>
      </c>
      <c r="H1069" s="49"/>
    </row>
    <row r="1070" spans="1:8" s="118" customFormat="1" ht="15" customHeight="1" x14ac:dyDescent="0.3">
      <c r="A1070" s="236">
        <v>1061</v>
      </c>
      <c r="B1070" s="226" t="s">
        <v>1112</v>
      </c>
      <c r="C1070" s="228" t="s">
        <v>155</v>
      </c>
      <c r="D1070" s="227" t="s">
        <v>145</v>
      </c>
      <c r="E1070" s="227">
        <v>50</v>
      </c>
      <c r="F1070" s="238">
        <f t="shared" si="33"/>
        <v>3679.9999999999995</v>
      </c>
      <c r="G1070" s="231" t="s">
        <v>56</v>
      </c>
      <c r="H1070" s="49"/>
    </row>
    <row r="1071" spans="1:8" s="118" customFormat="1" ht="15" customHeight="1" x14ac:dyDescent="0.3">
      <c r="A1071" s="236">
        <v>1062</v>
      </c>
      <c r="B1071" s="226" t="s">
        <v>1113</v>
      </c>
      <c r="C1071" s="228" t="s">
        <v>155</v>
      </c>
      <c r="D1071" s="161" t="s">
        <v>14</v>
      </c>
      <c r="E1071" s="227">
        <v>40</v>
      </c>
      <c r="F1071" s="238">
        <f t="shared" si="33"/>
        <v>2944</v>
      </c>
      <c r="G1071" s="231" t="s">
        <v>56</v>
      </c>
      <c r="H1071" s="49"/>
    </row>
    <row r="1072" spans="1:8" s="118" customFormat="1" ht="15" customHeight="1" x14ac:dyDescent="0.3">
      <c r="A1072" s="236">
        <v>1063</v>
      </c>
      <c r="B1072" s="226" t="s">
        <v>1114</v>
      </c>
      <c r="C1072" s="228" t="s">
        <v>155</v>
      </c>
      <c r="D1072" s="161" t="s">
        <v>14</v>
      </c>
      <c r="E1072" s="227">
        <v>6</v>
      </c>
      <c r="F1072" s="238">
        <v>559</v>
      </c>
      <c r="G1072" s="231" t="s">
        <v>57</v>
      </c>
      <c r="H1072" s="49"/>
    </row>
    <row r="1073" spans="1:8" s="118" customFormat="1" ht="15" customHeight="1" x14ac:dyDescent="0.3">
      <c r="A1073" s="236">
        <v>1064</v>
      </c>
      <c r="B1073" s="5" t="s">
        <v>13</v>
      </c>
      <c r="C1073" s="119"/>
      <c r="D1073" s="110"/>
      <c r="E1073" s="61">
        <f>SUM(E982:E1072)</f>
        <v>2637</v>
      </c>
      <c r="F1073" s="50">
        <f>SUM(F982:F1072)</f>
        <v>194200.59999999989</v>
      </c>
      <c r="G1073" s="140"/>
      <c r="H1073" s="49"/>
    </row>
    <row r="1074" spans="1:8" x14ac:dyDescent="0.3">
      <c r="A1074" s="236">
        <v>1065</v>
      </c>
      <c r="B1074" s="151" t="s">
        <v>266</v>
      </c>
      <c r="C1074" s="108"/>
      <c r="D1074" s="152"/>
      <c r="E1074" s="152"/>
      <c r="F1074" s="152"/>
      <c r="G1074" s="153"/>
      <c r="H1074" s="31"/>
    </row>
    <row r="1075" spans="1:8" s="116" customFormat="1" x14ac:dyDescent="0.3">
      <c r="A1075" s="236">
        <v>1066</v>
      </c>
      <c r="B1075" s="321" t="s">
        <v>267</v>
      </c>
      <c r="C1075" s="226" t="s">
        <v>156</v>
      </c>
      <c r="D1075" s="227" t="s">
        <v>15</v>
      </c>
      <c r="E1075" s="227">
        <v>1</v>
      </c>
      <c r="F1075" s="182">
        <v>28000</v>
      </c>
      <c r="G1075" s="231" t="s">
        <v>81</v>
      </c>
      <c r="H1075" s="31"/>
    </row>
    <row r="1076" spans="1:8" s="118" customFormat="1" x14ac:dyDescent="0.3">
      <c r="A1076" s="236">
        <v>1067</v>
      </c>
      <c r="B1076" s="218" t="s">
        <v>424</v>
      </c>
      <c r="C1076" s="226" t="s">
        <v>156</v>
      </c>
      <c r="D1076" s="227" t="s">
        <v>15</v>
      </c>
      <c r="E1076" s="227">
        <v>1</v>
      </c>
      <c r="F1076" s="182">
        <v>20000</v>
      </c>
      <c r="G1076" s="231" t="s">
        <v>80</v>
      </c>
      <c r="H1076" s="31"/>
    </row>
    <row r="1077" spans="1:8" s="118" customFormat="1" x14ac:dyDescent="0.3">
      <c r="A1077" s="236">
        <v>1068</v>
      </c>
      <c r="B1077" s="218" t="s">
        <v>1119</v>
      </c>
      <c r="C1077" s="226" t="s">
        <v>156</v>
      </c>
      <c r="D1077" s="227" t="s">
        <v>15</v>
      </c>
      <c r="E1077" s="227">
        <v>1</v>
      </c>
      <c r="F1077" s="182">
        <f>5933*E1077</f>
        <v>5933</v>
      </c>
      <c r="G1077" s="231" t="s">
        <v>81</v>
      </c>
      <c r="H1077" s="31"/>
    </row>
    <row r="1078" spans="1:8" s="118" customFormat="1" x14ac:dyDescent="0.3">
      <c r="A1078" s="236">
        <v>1069</v>
      </c>
      <c r="B1078" s="218" t="s">
        <v>235</v>
      </c>
      <c r="C1078" s="226" t="s">
        <v>156</v>
      </c>
      <c r="D1078" s="227" t="s">
        <v>15</v>
      </c>
      <c r="E1078" s="227">
        <v>17</v>
      </c>
      <c r="F1078" s="182">
        <f>5933*E1078</f>
        <v>100861</v>
      </c>
      <c r="G1078" s="231" t="s">
        <v>80</v>
      </c>
      <c r="H1078" s="31"/>
    </row>
    <row r="1079" spans="1:8" s="1" customFormat="1" x14ac:dyDescent="0.3">
      <c r="A1079" s="236">
        <v>1070</v>
      </c>
      <c r="B1079" s="98" t="s">
        <v>13</v>
      </c>
      <c r="C1079" s="105"/>
      <c r="D1079" s="110"/>
      <c r="E1079" s="124">
        <f>SUM(E1075:E1078)</f>
        <v>20</v>
      </c>
      <c r="F1079" s="35">
        <f>SUM(F1075:F1078)</f>
        <v>154794</v>
      </c>
      <c r="G1079" s="2"/>
      <c r="H1079" s="31"/>
    </row>
    <row r="1080" spans="1:8" ht="15" customHeight="1" x14ac:dyDescent="0.3">
      <c r="A1080" s="236">
        <v>1071</v>
      </c>
      <c r="B1080" s="155" t="s">
        <v>48</v>
      </c>
      <c r="C1080" s="108"/>
      <c r="D1080" s="155"/>
      <c r="E1080" s="155"/>
      <c r="F1080" s="155"/>
      <c r="G1080" s="155"/>
      <c r="H1080" s="31"/>
    </row>
    <row r="1081" spans="1:8" s="118" customFormat="1" ht="15" customHeight="1" x14ac:dyDescent="0.3">
      <c r="A1081" s="236">
        <v>1072</v>
      </c>
      <c r="B1081" s="142" t="s">
        <v>157</v>
      </c>
      <c r="C1081" s="159" t="s">
        <v>176</v>
      </c>
      <c r="D1081" s="182" t="s">
        <v>16</v>
      </c>
      <c r="E1081" s="260">
        <v>1</v>
      </c>
      <c r="F1081" s="260">
        <v>460.51</v>
      </c>
      <c r="G1081" s="231" t="s">
        <v>10</v>
      </c>
      <c r="H1081" s="31"/>
    </row>
    <row r="1082" spans="1:8" s="118" customFormat="1" ht="15" customHeight="1" x14ac:dyDescent="0.3">
      <c r="A1082" s="236">
        <v>1073</v>
      </c>
      <c r="B1082" s="184" t="s">
        <v>165</v>
      </c>
      <c r="C1082" s="226" t="s">
        <v>164</v>
      </c>
      <c r="D1082" s="182" t="s">
        <v>16</v>
      </c>
      <c r="E1082" s="260">
        <v>45</v>
      </c>
      <c r="F1082" s="260">
        <v>3875</v>
      </c>
      <c r="G1082" s="231" t="s">
        <v>10</v>
      </c>
      <c r="H1082" s="31"/>
    </row>
    <row r="1083" spans="1:8" s="118" customFormat="1" ht="29.25" customHeight="1" x14ac:dyDescent="0.3">
      <c r="A1083" s="236">
        <v>1074</v>
      </c>
      <c r="B1083" s="142" t="s">
        <v>170</v>
      </c>
      <c r="C1083" s="226" t="s">
        <v>158</v>
      </c>
      <c r="D1083" s="182" t="s">
        <v>16</v>
      </c>
      <c r="E1083" s="260">
        <v>12</v>
      </c>
      <c r="F1083" s="260">
        <v>34346.400000000001</v>
      </c>
      <c r="G1083" s="231" t="s">
        <v>81</v>
      </c>
      <c r="H1083" s="31"/>
    </row>
    <row r="1084" spans="1:8" s="118" customFormat="1" ht="17.25" customHeight="1" x14ac:dyDescent="0.3">
      <c r="A1084" s="236">
        <v>1075</v>
      </c>
      <c r="B1084" s="184" t="s">
        <v>163</v>
      </c>
      <c r="C1084" s="226" t="s">
        <v>164</v>
      </c>
      <c r="D1084" s="182" t="s">
        <v>16</v>
      </c>
      <c r="E1084" s="260">
        <v>13</v>
      </c>
      <c r="F1084" s="260">
        <v>11847</v>
      </c>
      <c r="G1084" s="231" t="s">
        <v>81</v>
      </c>
      <c r="H1084" s="31"/>
    </row>
    <row r="1085" spans="1:8" s="118" customFormat="1" ht="17.25" customHeight="1" x14ac:dyDescent="0.3">
      <c r="A1085" s="236">
        <v>1076</v>
      </c>
      <c r="B1085" s="184" t="s">
        <v>165</v>
      </c>
      <c r="C1085" s="226" t="s">
        <v>164</v>
      </c>
      <c r="D1085" s="182" t="s">
        <v>16</v>
      </c>
      <c r="E1085" s="260">
        <v>18</v>
      </c>
      <c r="F1085" s="260">
        <v>11967</v>
      </c>
      <c r="G1085" s="231" t="s">
        <v>81</v>
      </c>
      <c r="H1085" s="31"/>
    </row>
    <row r="1086" spans="1:8" s="118" customFormat="1" ht="17.25" customHeight="1" x14ac:dyDescent="0.3">
      <c r="A1086" s="236">
        <v>1077</v>
      </c>
      <c r="B1086" s="184" t="s">
        <v>166</v>
      </c>
      <c r="C1086" s="226" t="s">
        <v>164</v>
      </c>
      <c r="D1086" s="182" t="s">
        <v>16</v>
      </c>
      <c r="E1086" s="260">
        <v>13</v>
      </c>
      <c r="F1086" s="260">
        <v>5876</v>
      </c>
      <c r="G1086" s="231" t="s">
        <v>81</v>
      </c>
      <c r="H1086" s="31"/>
    </row>
    <row r="1087" spans="1:8" s="118" customFormat="1" ht="17.25" customHeight="1" x14ac:dyDescent="0.3">
      <c r="A1087" s="236">
        <v>1078</v>
      </c>
      <c r="B1087" s="184" t="s">
        <v>162</v>
      </c>
      <c r="C1087" s="226" t="s">
        <v>164</v>
      </c>
      <c r="D1087" s="182" t="s">
        <v>16</v>
      </c>
      <c r="E1087" s="260">
        <v>1</v>
      </c>
      <c r="F1087" s="260">
        <v>476</v>
      </c>
      <c r="G1087" s="231" t="s">
        <v>81</v>
      </c>
      <c r="H1087" s="31"/>
    </row>
    <row r="1088" spans="1:8" s="118" customFormat="1" ht="18" customHeight="1" x14ac:dyDescent="0.3">
      <c r="A1088" s="236">
        <v>1079</v>
      </c>
      <c r="B1088" s="142" t="s">
        <v>157</v>
      </c>
      <c r="C1088" s="226" t="s">
        <v>167</v>
      </c>
      <c r="D1088" s="182" t="s">
        <v>16</v>
      </c>
      <c r="E1088" s="260">
        <v>21</v>
      </c>
      <c r="F1088" s="260">
        <v>35000</v>
      </c>
      <c r="G1088" s="231" t="s">
        <v>81</v>
      </c>
      <c r="H1088" s="31"/>
    </row>
    <row r="1089" spans="1:8" s="118" customFormat="1" ht="13.5" customHeight="1" x14ac:dyDescent="0.3">
      <c r="A1089" s="236">
        <v>1080</v>
      </c>
      <c r="B1089" s="142" t="s">
        <v>157</v>
      </c>
      <c r="C1089" s="226" t="s">
        <v>159</v>
      </c>
      <c r="D1089" s="182" t="s">
        <v>16</v>
      </c>
      <c r="E1089" s="260">
        <v>3</v>
      </c>
      <c r="F1089" s="260">
        <v>28889</v>
      </c>
      <c r="G1089" s="231" t="s">
        <v>172</v>
      </c>
      <c r="H1089" s="31"/>
    </row>
    <row r="1090" spans="1:8" s="118" customFormat="1" ht="39.75" customHeight="1" x14ac:dyDescent="0.3">
      <c r="A1090" s="236">
        <v>1081</v>
      </c>
      <c r="B1090" s="142" t="s">
        <v>171</v>
      </c>
      <c r="C1090" s="226" t="s">
        <v>168</v>
      </c>
      <c r="D1090" s="182" t="s">
        <v>16</v>
      </c>
      <c r="E1090" s="260">
        <v>9</v>
      </c>
      <c r="F1090" s="260">
        <v>34870.54</v>
      </c>
      <c r="G1090" s="231" t="s">
        <v>81</v>
      </c>
      <c r="H1090" s="31"/>
    </row>
    <row r="1091" spans="1:8" s="118" customFormat="1" ht="15" customHeight="1" x14ac:dyDescent="0.3">
      <c r="A1091" s="236">
        <v>1082</v>
      </c>
      <c r="B1091" s="142" t="s">
        <v>157</v>
      </c>
      <c r="C1091" s="226" t="s">
        <v>159</v>
      </c>
      <c r="D1091" s="182" t="s">
        <v>16</v>
      </c>
      <c r="E1091" s="260">
        <v>8</v>
      </c>
      <c r="F1091" s="260">
        <v>35450</v>
      </c>
      <c r="G1091" s="231" t="s">
        <v>10</v>
      </c>
      <c r="H1091" s="31"/>
    </row>
    <row r="1092" spans="1:8" s="118" customFormat="1" ht="24.75" customHeight="1" x14ac:dyDescent="0.3">
      <c r="A1092" s="236">
        <v>1083</v>
      </c>
      <c r="B1092" s="142" t="s">
        <v>157</v>
      </c>
      <c r="C1092" s="159" t="s">
        <v>176</v>
      </c>
      <c r="D1092" s="182" t="s">
        <v>16</v>
      </c>
      <c r="E1092" s="260">
        <v>1</v>
      </c>
      <c r="F1092" s="260">
        <v>17000</v>
      </c>
      <c r="G1092" s="231" t="s">
        <v>56</v>
      </c>
      <c r="H1092" s="31"/>
    </row>
    <row r="1093" spans="1:8" s="118" customFormat="1" ht="25.5" customHeight="1" x14ac:dyDescent="0.3">
      <c r="A1093" s="236">
        <v>1084</v>
      </c>
      <c r="B1093" s="142" t="s">
        <v>157</v>
      </c>
      <c r="C1093" s="226" t="s">
        <v>177</v>
      </c>
      <c r="D1093" s="182" t="s">
        <v>16</v>
      </c>
      <c r="E1093" s="260">
        <v>3</v>
      </c>
      <c r="F1093" s="260">
        <v>14000</v>
      </c>
      <c r="G1093" s="231" t="s">
        <v>56</v>
      </c>
      <c r="H1093" s="31"/>
    </row>
    <row r="1094" spans="1:8" s="118" customFormat="1" ht="25.5" customHeight="1" x14ac:dyDescent="0.3">
      <c r="A1094" s="236">
        <v>1085</v>
      </c>
      <c r="B1094" s="142" t="s">
        <v>157</v>
      </c>
      <c r="C1094" s="226" t="s">
        <v>178</v>
      </c>
      <c r="D1094" s="182" t="s">
        <v>16</v>
      </c>
      <c r="E1094" s="260">
        <v>10</v>
      </c>
      <c r="F1094" s="260">
        <v>1369.31</v>
      </c>
      <c r="G1094" s="231" t="s">
        <v>56</v>
      </c>
      <c r="H1094" s="31"/>
    </row>
    <row r="1095" spans="1:8" s="118" customFormat="1" ht="13.5" customHeight="1" x14ac:dyDescent="0.3">
      <c r="A1095" s="236">
        <v>1086</v>
      </c>
      <c r="B1095" s="184" t="s">
        <v>163</v>
      </c>
      <c r="C1095" s="226" t="s">
        <v>164</v>
      </c>
      <c r="D1095" s="182" t="s">
        <v>16</v>
      </c>
      <c r="E1095" s="260">
        <v>11</v>
      </c>
      <c r="F1095" s="260">
        <v>10024</v>
      </c>
      <c r="G1095" s="231" t="s">
        <v>56</v>
      </c>
      <c r="H1095" s="31"/>
    </row>
    <row r="1096" spans="1:8" s="118" customFormat="1" ht="27.75" customHeight="1" x14ac:dyDescent="0.3">
      <c r="A1096" s="236">
        <v>1087</v>
      </c>
      <c r="B1096" s="142" t="s">
        <v>157</v>
      </c>
      <c r="C1096" s="226" t="s">
        <v>177</v>
      </c>
      <c r="D1096" s="182" t="s">
        <v>16</v>
      </c>
      <c r="E1096" s="260">
        <v>3</v>
      </c>
      <c r="F1096" s="260">
        <v>12000</v>
      </c>
      <c r="G1096" s="231" t="s">
        <v>56</v>
      </c>
      <c r="H1096" s="31"/>
    </row>
    <row r="1097" spans="1:8" s="118" customFormat="1" ht="13.5" customHeight="1" x14ac:dyDescent="0.3">
      <c r="A1097" s="236">
        <v>1088</v>
      </c>
      <c r="B1097" s="142" t="s">
        <v>157</v>
      </c>
      <c r="C1097" s="226" t="s">
        <v>159</v>
      </c>
      <c r="D1097" s="182" t="s">
        <v>16</v>
      </c>
      <c r="E1097" s="260">
        <v>8</v>
      </c>
      <c r="F1097" s="260">
        <v>27076</v>
      </c>
      <c r="G1097" s="231" t="s">
        <v>10</v>
      </c>
      <c r="H1097" s="31"/>
    </row>
    <row r="1098" spans="1:8" x14ac:dyDescent="0.3">
      <c r="A1098" s="236">
        <v>1089</v>
      </c>
      <c r="B1098" s="78" t="s">
        <v>13</v>
      </c>
      <c r="C1098" s="149"/>
      <c r="D1098" s="4"/>
      <c r="E1098" s="64">
        <f>SUM(E1081:E1097)</f>
        <v>180</v>
      </c>
      <c r="F1098" s="64">
        <f>SUM(F1081:F1097)</f>
        <v>284526.76</v>
      </c>
      <c r="G1098" s="2"/>
      <c r="H1098" s="31"/>
    </row>
    <row r="1099" spans="1:8" ht="15" customHeight="1" x14ac:dyDescent="0.3">
      <c r="A1099" s="236">
        <v>1090</v>
      </c>
      <c r="B1099" s="192" t="s">
        <v>49</v>
      </c>
      <c r="C1099" s="52"/>
      <c r="D1099" s="149"/>
      <c r="E1099" s="149"/>
      <c r="F1099" s="149"/>
      <c r="G1099" s="156"/>
      <c r="H1099" s="31"/>
    </row>
    <row r="1100" spans="1:8" ht="27.6" x14ac:dyDescent="0.3">
      <c r="A1100" s="236">
        <v>1091</v>
      </c>
      <c r="B1100" s="51" t="s">
        <v>1115</v>
      </c>
      <c r="C1100" s="52"/>
      <c r="D1100" s="52"/>
      <c r="E1100" s="91"/>
      <c r="F1100" s="52"/>
      <c r="G1100" s="53"/>
      <c r="H1100" s="31"/>
    </row>
    <row r="1101" spans="1:8" s="118" customFormat="1" ht="16.5" customHeight="1" x14ac:dyDescent="0.3">
      <c r="A1101" s="236">
        <v>1092</v>
      </c>
      <c r="B1101" s="226" t="s">
        <v>1120</v>
      </c>
      <c r="C1101" s="232" t="s">
        <v>469</v>
      </c>
      <c r="D1101" s="237" t="s">
        <v>15</v>
      </c>
      <c r="E1101" s="237">
        <v>1</v>
      </c>
      <c r="F1101" s="127">
        <f>165.6*E1101</f>
        <v>165.6</v>
      </c>
      <c r="G1101" s="231" t="s">
        <v>80</v>
      </c>
      <c r="H1101" s="31"/>
    </row>
    <row r="1102" spans="1:8" s="118" customFormat="1" x14ac:dyDescent="0.3">
      <c r="A1102" s="236">
        <v>1093</v>
      </c>
      <c r="B1102" s="226" t="s">
        <v>1121</v>
      </c>
      <c r="C1102" s="232" t="s">
        <v>469</v>
      </c>
      <c r="D1102" s="237" t="s">
        <v>15</v>
      </c>
      <c r="E1102" s="237">
        <v>1</v>
      </c>
      <c r="F1102" s="127">
        <f t="shared" ref="F1102:F1151" si="34">165.6*E1102</f>
        <v>165.6</v>
      </c>
      <c r="G1102" s="231" t="s">
        <v>80</v>
      </c>
      <c r="H1102" s="31"/>
    </row>
    <row r="1103" spans="1:8" s="118" customFormat="1" x14ac:dyDescent="0.3">
      <c r="A1103" s="236">
        <v>1094</v>
      </c>
      <c r="B1103" s="226" t="s">
        <v>1122</v>
      </c>
      <c r="C1103" s="232" t="s">
        <v>469</v>
      </c>
      <c r="D1103" s="237" t="s">
        <v>15</v>
      </c>
      <c r="E1103" s="237">
        <v>1</v>
      </c>
      <c r="F1103" s="127">
        <f t="shared" si="34"/>
        <v>165.6</v>
      </c>
      <c r="G1103" s="231" t="s">
        <v>56</v>
      </c>
      <c r="H1103" s="31"/>
    </row>
    <row r="1104" spans="1:8" s="118" customFormat="1" ht="13.5" customHeight="1" x14ac:dyDescent="0.3">
      <c r="A1104" s="236">
        <v>1095</v>
      </c>
      <c r="B1104" s="226" t="s">
        <v>1123</v>
      </c>
      <c r="C1104" s="232" t="s">
        <v>469</v>
      </c>
      <c r="D1104" s="237" t="s">
        <v>15</v>
      </c>
      <c r="E1104" s="237">
        <v>1</v>
      </c>
      <c r="F1104" s="127">
        <f t="shared" si="34"/>
        <v>165.6</v>
      </c>
      <c r="G1104" s="231" t="s">
        <v>81</v>
      </c>
      <c r="H1104" s="31"/>
    </row>
    <row r="1105" spans="1:8" s="118" customFormat="1" x14ac:dyDescent="0.3">
      <c r="A1105" s="236">
        <v>1096</v>
      </c>
      <c r="B1105" s="226" t="s">
        <v>1124</v>
      </c>
      <c r="C1105" s="232" t="s">
        <v>469</v>
      </c>
      <c r="D1105" s="237" t="s">
        <v>15</v>
      </c>
      <c r="E1105" s="237">
        <v>1</v>
      </c>
      <c r="F1105" s="127">
        <f t="shared" si="34"/>
        <v>165.6</v>
      </c>
      <c r="G1105" s="231" t="s">
        <v>80</v>
      </c>
      <c r="H1105" s="31"/>
    </row>
    <row r="1106" spans="1:8" s="118" customFormat="1" x14ac:dyDescent="0.3">
      <c r="A1106" s="236">
        <v>1097</v>
      </c>
      <c r="B1106" s="226" t="s">
        <v>1125</v>
      </c>
      <c r="C1106" s="232" t="s">
        <v>469</v>
      </c>
      <c r="D1106" s="237" t="s">
        <v>15</v>
      </c>
      <c r="E1106" s="237">
        <v>1</v>
      </c>
      <c r="F1106" s="127">
        <f t="shared" si="34"/>
        <v>165.6</v>
      </c>
      <c r="G1106" s="231" t="s">
        <v>80</v>
      </c>
      <c r="H1106" s="31"/>
    </row>
    <row r="1107" spans="1:8" s="118" customFormat="1" x14ac:dyDescent="0.3">
      <c r="A1107" s="236">
        <v>1098</v>
      </c>
      <c r="B1107" s="226" t="s">
        <v>1126</v>
      </c>
      <c r="C1107" s="232" t="s">
        <v>469</v>
      </c>
      <c r="D1107" s="237" t="s">
        <v>15</v>
      </c>
      <c r="E1107" s="237">
        <v>1</v>
      </c>
      <c r="F1107" s="127">
        <f t="shared" si="34"/>
        <v>165.6</v>
      </c>
      <c r="G1107" s="231" t="s">
        <v>80</v>
      </c>
      <c r="H1107" s="31"/>
    </row>
    <row r="1108" spans="1:8" s="118" customFormat="1" x14ac:dyDescent="0.3">
      <c r="A1108" s="236">
        <v>1099</v>
      </c>
      <c r="B1108" s="226" t="s">
        <v>1127</v>
      </c>
      <c r="C1108" s="232" t="s">
        <v>469</v>
      </c>
      <c r="D1108" s="237" t="s">
        <v>15</v>
      </c>
      <c r="E1108" s="237">
        <v>1</v>
      </c>
      <c r="F1108" s="127">
        <f t="shared" si="34"/>
        <v>165.6</v>
      </c>
      <c r="G1108" s="231" t="s">
        <v>56</v>
      </c>
      <c r="H1108" s="31"/>
    </row>
    <row r="1109" spans="1:8" s="118" customFormat="1" ht="12.75" customHeight="1" x14ac:dyDescent="0.3">
      <c r="A1109" s="236">
        <v>1100</v>
      </c>
      <c r="B1109" s="226" t="s">
        <v>654</v>
      </c>
      <c r="C1109" s="232" t="s">
        <v>146</v>
      </c>
      <c r="D1109" s="237" t="s">
        <v>14</v>
      </c>
      <c r="E1109" s="237">
        <v>21</v>
      </c>
      <c r="F1109" s="127">
        <f t="shared" si="34"/>
        <v>3477.6</v>
      </c>
      <c r="G1109" s="231" t="s">
        <v>81</v>
      </c>
      <c r="H1109" s="31"/>
    </row>
    <row r="1110" spans="1:8" s="118" customFormat="1" ht="12.75" customHeight="1" x14ac:dyDescent="0.3">
      <c r="A1110" s="236">
        <v>1101</v>
      </c>
      <c r="B1110" s="226" t="s">
        <v>655</v>
      </c>
      <c r="C1110" s="232" t="s">
        <v>146</v>
      </c>
      <c r="D1110" s="237" t="s">
        <v>14</v>
      </c>
      <c r="E1110" s="237">
        <v>35</v>
      </c>
      <c r="F1110" s="127">
        <f t="shared" si="34"/>
        <v>5796</v>
      </c>
      <c r="G1110" s="231" t="s">
        <v>80</v>
      </c>
      <c r="H1110" s="31"/>
    </row>
    <row r="1111" spans="1:8" s="118" customFormat="1" x14ac:dyDescent="0.3">
      <c r="A1111" s="236">
        <v>1102</v>
      </c>
      <c r="B1111" s="226" t="s">
        <v>656</v>
      </c>
      <c r="C1111" s="232" t="s">
        <v>146</v>
      </c>
      <c r="D1111" s="237" t="s">
        <v>14</v>
      </c>
      <c r="E1111" s="237">
        <v>45</v>
      </c>
      <c r="F1111" s="127">
        <f t="shared" si="34"/>
        <v>7452</v>
      </c>
      <c r="G1111" s="231" t="s">
        <v>56</v>
      </c>
      <c r="H1111" s="31"/>
    </row>
    <row r="1112" spans="1:8" s="118" customFormat="1" x14ac:dyDescent="0.3">
      <c r="A1112" s="236">
        <v>1103</v>
      </c>
      <c r="B1112" s="226" t="s">
        <v>859</v>
      </c>
      <c r="C1112" s="232" t="s">
        <v>146</v>
      </c>
      <c r="D1112" s="237" t="s">
        <v>14</v>
      </c>
      <c r="E1112" s="237">
        <v>35</v>
      </c>
      <c r="F1112" s="127">
        <f t="shared" si="34"/>
        <v>5796</v>
      </c>
      <c r="G1112" s="231" t="s">
        <v>57</v>
      </c>
      <c r="H1112" s="31"/>
    </row>
    <row r="1113" spans="1:8" s="118" customFormat="1" x14ac:dyDescent="0.3">
      <c r="A1113" s="236">
        <v>1104</v>
      </c>
      <c r="B1113" s="226" t="s">
        <v>951</v>
      </c>
      <c r="C1113" s="232" t="s">
        <v>146</v>
      </c>
      <c r="D1113" s="237" t="s">
        <v>14</v>
      </c>
      <c r="E1113" s="237">
        <v>16</v>
      </c>
      <c r="F1113" s="127">
        <f t="shared" si="34"/>
        <v>2649.6</v>
      </c>
      <c r="G1113" s="231" t="s">
        <v>81</v>
      </c>
      <c r="H1113" s="31"/>
    </row>
    <row r="1114" spans="1:8" s="118" customFormat="1" x14ac:dyDescent="0.3">
      <c r="A1114" s="236">
        <v>1105</v>
      </c>
      <c r="B1114" s="226" t="s">
        <v>657</v>
      </c>
      <c r="C1114" s="232" t="s">
        <v>146</v>
      </c>
      <c r="D1114" s="237" t="s">
        <v>14</v>
      </c>
      <c r="E1114" s="237">
        <v>45</v>
      </c>
      <c r="F1114" s="127">
        <f t="shared" si="34"/>
        <v>7452</v>
      </c>
      <c r="G1114" s="231" t="s">
        <v>80</v>
      </c>
      <c r="H1114" s="31"/>
    </row>
    <row r="1115" spans="1:8" s="118" customFormat="1" x14ac:dyDescent="0.3">
      <c r="A1115" s="236">
        <v>1106</v>
      </c>
      <c r="B1115" s="226" t="s">
        <v>1050</v>
      </c>
      <c r="C1115" s="232" t="s">
        <v>146</v>
      </c>
      <c r="D1115" s="237" t="s">
        <v>14</v>
      </c>
      <c r="E1115" s="237">
        <v>16</v>
      </c>
      <c r="F1115" s="127">
        <f t="shared" si="34"/>
        <v>2649.6</v>
      </c>
      <c r="G1115" s="231" t="s">
        <v>56</v>
      </c>
      <c r="H1115" s="31"/>
    </row>
    <row r="1116" spans="1:8" s="118" customFormat="1" x14ac:dyDescent="0.3">
      <c r="A1116" s="236">
        <v>1107</v>
      </c>
      <c r="B1116" s="226" t="s">
        <v>1128</v>
      </c>
      <c r="C1116" s="232" t="s">
        <v>146</v>
      </c>
      <c r="D1116" s="237" t="s">
        <v>14</v>
      </c>
      <c r="E1116" s="237">
        <v>17</v>
      </c>
      <c r="F1116" s="127">
        <f t="shared" si="34"/>
        <v>2815.2</v>
      </c>
      <c r="G1116" s="231" t="s">
        <v>57</v>
      </c>
      <c r="H1116" s="31"/>
    </row>
    <row r="1117" spans="1:8" s="118" customFormat="1" x14ac:dyDescent="0.3">
      <c r="A1117" s="236">
        <v>1108</v>
      </c>
      <c r="B1117" s="226" t="s">
        <v>658</v>
      </c>
      <c r="C1117" s="232" t="s">
        <v>146</v>
      </c>
      <c r="D1117" s="237" t="s">
        <v>14</v>
      </c>
      <c r="E1117" s="237">
        <v>25</v>
      </c>
      <c r="F1117" s="127">
        <f t="shared" si="34"/>
        <v>4140</v>
      </c>
      <c r="G1117" s="231" t="s">
        <v>80</v>
      </c>
      <c r="H1117" s="31"/>
    </row>
    <row r="1118" spans="1:8" s="118" customFormat="1" x14ac:dyDescent="0.3">
      <c r="A1118" s="236">
        <v>1109</v>
      </c>
      <c r="B1118" s="226" t="s">
        <v>659</v>
      </c>
      <c r="C1118" s="232" t="s">
        <v>146</v>
      </c>
      <c r="D1118" s="237" t="s">
        <v>14</v>
      </c>
      <c r="E1118" s="237">
        <v>35</v>
      </c>
      <c r="F1118" s="127">
        <f t="shared" si="34"/>
        <v>5796</v>
      </c>
      <c r="G1118" s="231" t="s">
        <v>80</v>
      </c>
      <c r="H1118" s="31"/>
    </row>
    <row r="1119" spans="1:8" s="222" customFormat="1" x14ac:dyDescent="0.3">
      <c r="A1119" s="236">
        <v>1110</v>
      </c>
      <c r="B1119" s="279" t="s">
        <v>1088</v>
      </c>
      <c r="C1119" s="280" t="s">
        <v>1116</v>
      </c>
      <c r="D1119" s="282" t="s">
        <v>15</v>
      </c>
      <c r="E1119" s="281">
        <v>2</v>
      </c>
      <c r="F1119" s="127">
        <f t="shared" si="34"/>
        <v>331.2</v>
      </c>
      <c r="G1119" s="231" t="s">
        <v>80</v>
      </c>
      <c r="H1119" s="225"/>
    </row>
    <row r="1120" spans="1:8" s="222" customFormat="1" x14ac:dyDescent="0.3">
      <c r="A1120" s="236">
        <v>1111</v>
      </c>
      <c r="B1120" s="279" t="s">
        <v>1129</v>
      </c>
      <c r="C1120" s="280" t="s">
        <v>1116</v>
      </c>
      <c r="D1120" s="282" t="s">
        <v>15</v>
      </c>
      <c r="E1120" s="281">
        <v>2</v>
      </c>
      <c r="F1120" s="127">
        <f t="shared" si="34"/>
        <v>331.2</v>
      </c>
      <c r="G1120" s="231" t="s">
        <v>80</v>
      </c>
      <c r="H1120" s="225"/>
    </row>
    <row r="1121" spans="1:8" s="222" customFormat="1" x14ac:dyDescent="0.3">
      <c r="A1121" s="236">
        <v>1112</v>
      </c>
      <c r="B1121" s="279" t="s">
        <v>1090</v>
      </c>
      <c r="C1121" s="280" t="s">
        <v>1116</v>
      </c>
      <c r="D1121" s="281" t="s">
        <v>15</v>
      </c>
      <c r="E1121" s="281">
        <v>2</v>
      </c>
      <c r="F1121" s="127">
        <f t="shared" si="34"/>
        <v>331.2</v>
      </c>
      <c r="G1121" s="231" t="s">
        <v>56</v>
      </c>
      <c r="H1121" s="225"/>
    </row>
    <row r="1122" spans="1:8" s="222" customFormat="1" x14ac:dyDescent="0.3">
      <c r="A1122" s="236">
        <v>1113</v>
      </c>
      <c r="B1122" s="279" t="s">
        <v>935</v>
      </c>
      <c r="C1122" s="280" t="s">
        <v>1116</v>
      </c>
      <c r="D1122" s="281" t="s">
        <v>15</v>
      </c>
      <c r="E1122" s="281">
        <v>2</v>
      </c>
      <c r="F1122" s="127">
        <f t="shared" si="34"/>
        <v>331.2</v>
      </c>
      <c r="G1122" s="231" t="s">
        <v>81</v>
      </c>
      <c r="H1122" s="225"/>
    </row>
    <row r="1123" spans="1:8" s="222" customFormat="1" x14ac:dyDescent="0.3">
      <c r="A1123" s="236">
        <v>1114</v>
      </c>
      <c r="B1123" s="278" t="s">
        <v>1041</v>
      </c>
      <c r="C1123" s="280" t="s">
        <v>1116</v>
      </c>
      <c r="D1123" s="281" t="s">
        <v>15</v>
      </c>
      <c r="E1123" s="281">
        <v>2</v>
      </c>
      <c r="F1123" s="127">
        <f t="shared" si="34"/>
        <v>331.2</v>
      </c>
      <c r="G1123" s="231" t="s">
        <v>80</v>
      </c>
      <c r="H1123" s="225"/>
    </row>
    <row r="1124" spans="1:8" s="222" customFormat="1" x14ac:dyDescent="0.3">
      <c r="A1124" s="236">
        <v>1115</v>
      </c>
      <c r="B1124" s="278" t="s">
        <v>1071</v>
      </c>
      <c r="C1124" s="280" t="s">
        <v>1116</v>
      </c>
      <c r="D1124" s="281" t="s">
        <v>15</v>
      </c>
      <c r="E1124" s="281">
        <v>2</v>
      </c>
      <c r="F1124" s="127">
        <f t="shared" si="34"/>
        <v>331.2</v>
      </c>
      <c r="G1124" s="231" t="s">
        <v>80</v>
      </c>
      <c r="H1124" s="225"/>
    </row>
    <row r="1125" spans="1:8" s="222" customFormat="1" x14ac:dyDescent="0.3">
      <c r="A1125" s="236">
        <v>1116</v>
      </c>
      <c r="B1125" s="278" t="s">
        <v>1072</v>
      </c>
      <c r="C1125" s="280" t="s">
        <v>1116</v>
      </c>
      <c r="D1125" s="281" t="s">
        <v>15</v>
      </c>
      <c r="E1125" s="281">
        <v>2</v>
      </c>
      <c r="F1125" s="127">
        <f t="shared" si="34"/>
        <v>331.2</v>
      </c>
      <c r="G1125" s="231" t="s">
        <v>80</v>
      </c>
      <c r="H1125" s="225"/>
    </row>
    <row r="1126" spans="1:8" s="222" customFormat="1" x14ac:dyDescent="0.3">
      <c r="A1126" s="236">
        <v>1117</v>
      </c>
      <c r="B1126" s="278" t="s">
        <v>847</v>
      </c>
      <c r="C1126" s="280" t="s">
        <v>1116</v>
      </c>
      <c r="D1126" s="281" t="s">
        <v>15</v>
      </c>
      <c r="E1126" s="281">
        <v>2</v>
      </c>
      <c r="F1126" s="127">
        <f t="shared" si="34"/>
        <v>331.2</v>
      </c>
      <c r="G1126" s="231" t="s">
        <v>56</v>
      </c>
      <c r="H1126" s="225"/>
    </row>
    <row r="1127" spans="1:8" s="222" customFormat="1" x14ac:dyDescent="0.3">
      <c r="A1127" s="236">
        <v>1118</v>
      </c>
      <c r="B1127" s="278" t="s">
        <v>848</v>
      </c>
      <c r="C1127" s="280" t="s">
        <v>1116</v>
      </c>
      <c r="D1127" s="281" t="s">
        <v>15</v>
      </c>
      <c r="E1127" s="281">
        <v>12</v>
      </c>
      <c r="F1127" s="127">
        <f t="shared" si="34"/>
        <v>1987.1999999999998</v>
      </c>
      <c r="G1127" s="231" t="s">
        <v>81</v>
      </c>
      <c r="H1127" s="225"/>
    </row>
    <row r="1128" spans="1:8" s="222" customFormat="1" x14ac:dyDescent="0.3">
      <c r="A1128" s="236">
        <v>1119</v>
      </c>
      <c r="B1128" s="278" t="s">
        <v>753</v>
      </c>
      <c r="C1128" s="280" t="s">
        <v>1116</v>
      </c>
      <c r="D1128" s="281" t="s">
        <v>15</v>
      </c>
      <c r="E1128" s="281">
        <v>18</v>
      </c>
      <c r="F1128" s="127">
        <f t="shared" si="34"/>
        <v>2980.7999999999997</v>
      </c>
      <c r="G1128" s="231" t="s">
        <v>80</v>
      </c>
      <c r="H1128" s="225"/>
    </row>
    <row r="1129" spans="1:8" s="222" customFormat="1" x14ac:dyDescent="0.3">
      <c r="A1129" s="236">
        <v>1120</v>
      </c>
      <c r="B1129" s="278" t="s">
        <v>942</v>
      </c>
      <c r="C1129" s="280" t="s">
        <v>1117</v>
      </c>
      <c r="D1129" s="281" t="s">
        <v>15</v>
      </c>
      <c r="E1129" s="281">
        <v>1</v>
      </c>
      <c r="F1129" s="127">
        <f t="shared" si="34"/>
        <v>165.6</v>
      </c>
      <c r="G1129" s="231" t="s">
        <v>56</v>
      </c>
      <c r="H1129" s="225"/>
    </row>
    <row r="1130" spans="1:8" s="222" customFormat="1" x14ac:dyDescent="0.3">
      <c r="A1130" s="236">
        <v>1121</v>
      </c>
      <c r="B1130" s="278" t="s">
        <v>943</v>
      </c>
      <c r="C1130" s="280" t="s">
        <v>1117</v>
      </c>
      <c r="D1130" s="281" t="s">
        <v>15</v>
      </c>
      <c r="E1130" s="281">
        <v>1</v>
      </c>
      <c r="F1130" s="127">
        <f t="shared" si="34"/>
        <v>165.6</v>
      </c>
      <c r="G1130" s="231" t="s">
        <v>57</v>
      </c>
      <c r="H1130" s="225"/>
    </row>
    <row r="1131" spans="1:8" s="222" customFormat="1" x14ac:dyDescent="0.3">
      <c r="A1131" s="236">
        <v>1122</v>
      </c>
      <c r="B1131" s="279" t="s">
        <v>944</v>
      </c>
      <c r="C1131" s="280" t="s">
        <v>1117</v>
      </c>
      <c r="D1131" s="281" t="s">
        <v>15</v>
      </c>
      <c r="E1131" s="281">
        <v>1</v>
      </c>
      <c r="F1131" s="127">
        <f t="shared" si="34"/>
        <v>165.6</v>
      </c>
      <c r="G1131" s="231" t="s">
        <v>81</v>
      </c>
      <c r="H1131" s="225"/>
    </row>
    <row r="1132" spans="1:8" s="222" customFormat="1" x14ac:dyDescent="0.3">
      <c r="A1132" s="236">
        <v>1123</v>
      </c>
      <c r="B1132" s="278" t="s">
        <v>850</v>
      </c>
      <c r="C1132" s="280" t="s">
        <v>1117</v>
      </c>
      <c r="D1132" s="281" t="s">
        <v>15</v>
      </c>
      <c r="E1132" s="281">
        <v>1</v>
      </c>
      <c r="F1132" s="127">
        <f t="shared" si="34"/>
        <v>165.6</v>
      </c>
      <c r="G1132" s="231" t="s">
        <v>80</v>
      </c>
      <c r="H1132" s="225"/>
    </row>
    <row r="1133" spans="1:8" s="222" customFormat="1" x14ac:dyDescent="0.3">
      <c r="A1133" s="236">
        <v>1124</v>
      </c>
      <c r="B1133" s="278" t="s">
        <v>754</v>
      </c>
      <c r="C1133" s="280" t="s">
        <v>1117</v>
      </c>
      <c r="D1133" s="281" t="s">
        <v>15</v>
      </c>
      <c r="E1133" s="281">
        <v>1</v>
      </c>
      <c r="F1133" s="127">
        <f t="shared" si="34"/>
        <v>165.6</v>
      </c>
      <c r="G1133" s="231" t="s">
        <v>56</v>
      </c>
      <c r="H1133" s="225"/>
    </row>
    <row r="1134" spans="1:8" s="222" customFormat="1" x14ac:dyDescent="0.3">
      <c r="A1134" s="236">
        <v>1125</v>
      </c>
      <c r="B1134" s="278" t="s">
        <v>1130</v>
      </c>
      <c r="C1134" s="280" t="s">
        <v>1117</v>
      </c>
      <c r="D1134" s="281" t="s">
        <v>15</v>
      </c>
      <c r="E1134" s="281">
        <v>1</v>
      </c>
      <c r="F1134" s="127">
        <f t="shared" si="34"/>
        <v>165.6</v>
      </c>
      <c r="G1134" s="231" t="s">
        <v>57</v>
      </c>
      <c r="H1134" s="225"/>
    </row>
    <row r="1135" spans="1:8" s="222" customFormat="1" x14ac:dyDescent="0.3">
      <c r="A1135" s="236">
        <v>1126</v>
      </c>
      <c r="B1135" s="278" t="s">
        <v>946</v>
      </c>
      <c r="C1135" s="280" t="s">
        <v>1117</v>
      </c>
      <c r="D1135" s="281" t="s">
        <v>15</v>
      </c>
      <c r="E1135" s="281">
        <v>1</v>
      </c>
      <c r="F1135" s="127">
        <f t="shared" si="34"/>
        <v>165.6</v>
      </c>
      <c r="G1135" s="231" t="s">
        <v>80</v>
      </c>
      <c r="H1135" s="225"/>
    </row>
    <row r="1136" spans="1:8" s="222" customFormat="1" x14ac:dyDescent="0.3">
      <c r="A1136" s="236">
        <v>1127</v>
      </c>
      <c r="B1136" s="278" t="s">
        <v>1131</v>
      </c>
      <c r="C1136" s="280" t="s">
        <v>1117</v>
      </c>
      <c r="D1136" s="281" t="s">
        <v>15</v>
      </c>
      <c r="E1136" s="281">
        <v>1</v>
      </c>
      <c r="F1136" s="127">
        <f t="shared" si="34"/>
        <v>165.6</v>
      </c>
      <c r="G1136" s="231" t="s">
        <v>80</v>
      </c>
      <c r="H1136" s="225"/>
    </row>
    <row r="1137" spans="1:8" s="222" customFormat="1" x14ac:dyDescent="0.3">
      <c r="A1137" s="236">
        <v>1128</v>
      </c>
      <c r="B1137" s="278" t="s">
        <v>1132</v>
      </c>
      <c r="C1137" s="280" t="s">
        <v>1117</v>
      </c>
      <c r="D1137" s="281" t="s">
        <v>15</v>
      </c>
      <c r="E1137" s="281">
        <v>1</v>
      </c>
      <c r="F1137" s="127">
        <f t="shared" si="34"/>
        <v>165.6</v>
      </c>
      <c r="G1137" s="231" t="s">
        <v>56</v>
      </c>
      <c r="H1137" s="225"/>
    </row>
    <row r="1138" spans="1:8" s="222" customFormat="1" x14ac:dyDescent="0.3">
      <c r="A1138" s="236">
        <v>1129</v>
      </c>
      <c r="B1138" s="278" t="s">
        <v>1133</v>
      </c>
      <c r="C1138" s="280" t="s">
        <v>1117</v>
      </c>
      <c r="D1138" s="281" t="s">
        <v>15</v>
      </c>
      <c r="E1138" s="281">
        <v>1</v>
      </c>
      <c r="F1138" s="127">
        <f t="shared" si="34"/>
        <v>165.6</v>
      </c>
      <c r="G1138" s="231" t="s">
        <v>81</v>
      </c>
      <c r="H1138" s="225"/>
    </row>
    <row r="1139" spans="1:8" s="222" customFormat="1" x14ac:dyDescent="0.3">
      <c r="A1139" s="236">
        <v>1130</v>
      </c>
      <c r="B1139" s="278" t="s">
        <v>656</v>
      </c>
      <c r="C1139" s="280" t="s">
        <v>146</v>
      </c>
      <c r="D1139" s="282" t="s">
        <v>14</v>
      </c>
      <c r="E1139" s="281">
        <v>45</v>
      </c>
      <c r="F1139" s="127">
        <f t="shared" si="34"/>
        <v>7452</v>
      </c>
      <c r="G1139" s="231" t="s">
        <v>80</v>
      </c>
      <c r="H1139" s="225"/>
    </row>
    <row r="1140" spans="1:8" s="222" customFormat="1" x14ac:dyDescent="0.3">
      <c r="A1140" s="236">
        <v>1131</v>
      </c>
      <c r="B1140" s="278" t="s">
        <v>859</v>
      </c>
      <c r="C1140" s="280" t="s">
        <v>146</v>
      </c>
      <c r="D1140" s="282" t="s">
        <v>14</v>
      </c>
      <c r="E1140" s="281">
        <v>35</v>
      </c>
      <c r="F1140" s="127">
        <f t="shared" si="34"/>
        <v>5796</v>
      </c>
      <c r="G1140" s="231" t="s">
        <v>80</v>
      </c>
      <c r="H1140" s="225"/>
    </row>
    <row r="1141" spans="1:8" s="222" customFormat="1" x14ac:dyDescent="0.3">
      <c r="A1141" s="236">
        <v>1132</v>
      </c>
      <c r="B1141" s="278" t="s">
        <v>951</v>
      </c>
      <c r="C1141" s="280" t="s">
        <v>146</v>
      </c>
      <c r="D1141" s="282" t="s">
        <v>14</v>
      </c>
      <c r="E1141" s="281">
        <v>16</v>
      </c>
      <c r="F1141" s="127">
        <f t="shared" si="34"/>
        <v>2649.6</v>
      </c>
      <c r="G1141" s="231" t="s">
        <v>80</v>
      </c>
      <c r="H1141" s="225"/>
    </row>
    <row r="1142" spans="1:8" s="222" customFormat="1" x14ac:dyDescent="0.3">
      <c r="A1142" s="236">
        <v>1133</v>
      </c>
      <c r="B1142" s="279" t="s">
        <v>657</v>
      </c>
      <c r="C1142" s="280" t="s">
        <v>146</v>
      </c>
      <c r="D1142" s="282" t="s">
        <v>14</v>
      </c>
      <c r="E1142" s="281">
        <v>45</v>
      </c>
      <c r="F1142" s="127">
        <f t="shared" si="34"/>
        <v>7452</v>
      </c>
      <c r="G1142" s="231" t="s">
        <v>56</v>
      </c>
      <c r="H1142" s="225"/>
    </row>
    <row r="1143" spans="1:8" s="222" customFormat="1" x14ac:dyDescent="0.3">
      <c r="A1143" s="236">
        <v>1134</v>
      </c>
      <c r="B1143" s="278" t="s">
        <v>1050</v>
      </c>
      <c r="C1143" s="280" t="s">
        <v>146</v>
      </c>
      <c r="D1143" s="282" t="s">
        <v>14</v>
      </c>
      <c r="E1143" s="281">
        <v>16</v>
      </c>
      <c r="F1143" s="127">
        <f t="shared" si="34"/>
        <v>2649.6</v>
      </c>
      <c r="G1143" s="231" t="s">
        <v>81</v>
      </c>
      <c r="H1143" s="225"/>
    </row>
    <row r="1144" spans="1:8" s="222" customFormat="1" x14ac:dyDescent="0.3">
      <c r="A1144" s="236">
        <v>1135</v>
      </c>
      <c r="B1144" s="278" t="s">
        <v>1128</v>
      </c>
      <c r="C1144" s="280" t="s">
        <v>146</v>
      </c>
      <c r="D1144" s="282" t="s">
        <v>14</v>
      </c>
      <c r="E1144" s="281">
        <v>17</v>
      </c>
      <c r="F1144" s="127">
        <f t="shared" si="34"/>
        <v>2815.2</v>
      </c>
      <c r="G1144" s="231" t="s">
        <v>80</v>
      </c>
      <c r="H1144" s="225"/>
    </row>
    <row r="1145" spans="1:8" s="222" customFormat="1" x14ac:dyDescent="0.3">
      <c r="A1145" s="236">
        <v>1136</v>
      </c>
      <c r="B1145" s="278" t="s">
        <v>658</v>
      </c>
      <c r="C1145" s="280" t="s">
        <v>146</v>
      </c>
      <c r="D1145" s="282" t="s">
        <v>14</v>
      </c>
      <c r="E1145" s="281">
        <v>25</v>
      </c>
      <c r="F1145" s="127">
        <f t="shared" si="34"/>
        <v>4140</v>
      </c>
      <c r="G1145" s="231" t="s">
        <v>56</v>
      </c>
      <c r="H1145" s="225"/>
    </row>
    <row r="1146" spans="1:8" s="222" customFormat="1" x14ac:dyDescent="0.3">
      <c r="A1146" s="236">
        <v>1137</v>
      </c>
      <c r="B1146" s="278" t="s">
        <v>659</v>
      </c>
      <c r="C1146" s="280" t="s">
        <v>146</v>
      </c>
      <c r="D1146" s="282" t="s">
        <v>14</v>
      </c>
      <c r="E1146" s="281">
        <v>35</v>
      </c>
      <c r="F1146" s="127">
        <f t="shared" si="34"/>
        <v>5796</v>
      </c>
      <c r="G1146" s="231" t="s">
        <v>57</v>
      </c>
      <c r="H1146" s="225"/>
    </row>
    <row r="1147" spans="1:8" s="222" customFormat="1" x14ac:dyDescent="0.3">
      <c r="A1147" s="236">
        <v>1138</v>
      </c>
      <c r="B1147" s="278" t="s">
        <v>956</v>
      </c>
      <c r="C1147" s="280" t="s">
        <v>146</v>
      </c>
      <c r="D1147" s="282" t="s">
        <v>14</v>
      </c>
      <c r="E1147" s="281">
        <v>40</v>
      </c>
      <c r="F1147" s="127">
        <f t="shared" si="34"/>
        <v>6624</v>
      </c>
      <c r="G1147" s="231" t="s">
        <v>81</v>
      </c>
      <c r="H1147" s="225"/>
    </row>
    <row r="1148" spans="1:8" s="222" customFormat="1" x14ac:dyDescent="0.3">
      <c r="A1148" s="236">
        <v>1139</v>
      </c>
      <c r="B1148" s="278" t="s">
        <v>1134</v>
      </c>
      <c r="C1148" s="280" t="s">
        <v>146</v>
      </c>
      <c r="D1148" s="282" t="s">
        <v>14</v>
      </c>
      <c r="E1148" s="281">
        <v>30</v>
      </c>
      <c r="F1148" s="127">
        <f t="shared" si="34"/>
        <v>4968</v>
      </c>
      <c r="G1148" s="231" t="s">
        <v>80</v>
      </c>
      <c r="H1148" s="225"/>
    </row>
    <row r="1149" spans="1:8" s="222" customFormat="1" x14ac:dyDescent="0.3">
      <c r="A1149" s="236">
        <v>1140</v>
      </c>
      <c r="B1149" s="278" t="s">
        <v>661</v>
      </c>
      <c r="C1149" s="280" t="s">
        <v>146</v>
      </c>
      <c r="D1149" s="282" t="s">
        <v>14</v>
      </c>
      <c r="E1149" s="281">
        <v>22</v>
      </c>
      <c r="F1149" s="127">
        <f t="shared" si="34"/>
        <v>3643.2</v>
      </c>
      <c r="G1149" s="231" t="s">
        <v>56</v>
      </c>
      <c r="H1149" s="225"/>
    </row>
    <row r="1150" spans="1:8" s="222" customFormat="1" x14ac:dyDescent="0.3">
      <c r="A1150" s="236">
        <v>1141</v>
      </c>
      <c r="B1150" s="278" t="s">
        <v>757</v>
      </c>
      <c r="C1150" s="280" t="s">
        <v>146</v>
      </c>
      <c r="D1150" s="282" t="s">
        <v>14</v>
      </c>
      <c r="E1150" s="281">
        <v>20</v>
      </c>
      <c r="F1150" s="127">
        <f t="shared" si="34"/>
        <v>3312</v>
      </c>
      <c r="G1150" s="231" t="s">
        <v>57</v>
      </c>
      <c r="H1150" s="225"/>
    </row>
    <row r="1151" spans="1:8" s="222" customFormat="1" x14ac:dyDescent="0.3">
      <c r="A1151" s="236">
        <v>1142</v>
      </c>
      <c r="B1151" s="278" t="s">
        <v>958</v>
      </c>
      <c r="C1151" s="280" t="s">
        <v>146</v>
      </c>
      <c r="D1151" s="282" t="s">
        <v>14</v>
      </c>
      <c r="E1151" s="281">
        <v>22</v>
      </c>
      <c r="F1151" s="127">
        <f t="shared" si="34"/>
        <v>3643.2</v>
      </c>
      <c r="G1151" s="231" t="s">
        <v>80</v>
      </c>
      <c r="H1151" s="225"/>
    </row>
    <row r="1152" spans="1:8" s="222" customFormat="1" x14ac:dyDescent="0.3">
      <c r="A1152" s="236">
        <v>1143</v>
      </c>
      <c r="B1152" s="226" t="s">
        <v>235</v>
      </c>
      <c r="C1152" s="280" t="s">
        <v>146</v>
      </c>
      <c r="D1152" s="282" t="s">
        <v>14</v>
      </c>
      <c r="E1152" s="237">
        <v>1538</v>
      </c>
      <c r="F1152" s="127">
        <v>229560</v>
      </c>
      <c r="G1152" s="231" t="s">
        <v>80</v>
      </c>
      <c r="H1152" s="225"/>
    </row>
    <row r="1153" spans="1:8" s="222" customFormat="1" x14ac:dyDescent="0.3">
      <c r="A1153" s="236">
        <v>1144</v>
      </c>
      <c r="B1153" s="78" t="s">
        <v>20</v>
      </c>
      <c r="C1153" s="232"/>
      <c r="D1153" s="237"/>
      <c r="E1153" s="271">
        <f>SUM(E1101:E1152)</f>
        <v>2260</v>
      </c>
      <c r="F1153" s="85">
        <f>SUM(F1101:F1152)</f>
        <v>349123.19999999995</v>
      </c>
      <c r="G1153" s="231"/>
      <c r="H1153" s="225"/>
    </row>
    <row r="1154" spans="1:8" s="222" customFormat="1" x14ac:dyDescent="0.3">
      <c r="A1154" s="236">
        <v>1145</v>
      </c>
      <c r="B1154" s="51" t="s">
        <v>1118</v>
      </c>
      <c r="C1154" s="232"/>
      <c r="D1154" s="237"/>
      <c r="E1154" s="237"/>
      <c r="F1154" s="243"/>
      <c r="G1154" s="231"/>
      <c r="H1154" s="225"/>
    </row>
    <row r="1155" spans="1:8" s="118" customFormat="1" ht="28.5" customHeight="1" x14ac:dyDescent="0.3">
      <c r="A1155" s="236">
        <v>1146</v>
      </c>
      <c r="B1155" s="262" t="s">
        <v>1135</v>
      </c>
      <c r="C1155" s="299" t="s">
        <v>161</v>
      </c>
      <c r="D1155" s="253" t="s">
        <v>15</v>
      </c>
      <c r="E1155" s="257">
        <v>10</v>
      </c>
      <c r="F1155" s="283">
        <f>566*E1155</f>
        <v>5660</v>
      </c>
      <c r="G1155" s="231" t="s">
        <v>81</v>
      </c>
      <c r="H1155" s="31"/>
    </row>
    <row r="1156" spans="1:8" s="118" customFormat="1" ht="24" customHeight="1" x14ac:dyDescent="0.3">
      <c r="A1156" s="236">
        <v>1147</v>
      </c>
      <c r="B1156" s="262" t="s">
        <v>1136</v>
      </c>
      <c r="C1156" s="299" t="s">
        <v>161</v>
      </c>
      <c r="D1156" s="253" t="s">
        <v>15</v>
      </c>
      <c r="E1156" s="257">
        <v>10</v>
      </c>
      <c r="F1156" s="283">
        <f t="shared" ref="F1156:F1219" si="35">566*E1156</f>
        <v>5660</v>
      </c>
      <c r="G1156" s="231" t="s">
        <v>81</v>
      </c>
      <c r="H1156" s="31"/>
    </row>
    <row r="1157" spans="1:8" s="118" customFormat="1" ht="27" x14ac:dyDescent="0.3">
      <c r="A1157" s="236">
        <v>1148</v>
      </c>
      <c r="B1157" s="262" t="s">
        <v>1137</v>
      </c>
      <c r="C1157" s="299" t="s">
        <v>161</v>
      </c>
      <c r="D1157" s="253" t="s">
        <v>15</v>
      </c>
      <c r="E1157" s="257">
        <v>30</v>
      </c>
      <c r="F1157" s="283">
        <f t="shared" si="35"/>
        <v>16980</v>
      </c>
      <c r="G1157" s="231" t="s">
        <v>80</v>
      </c>
      <c r="H1157" s="31"/>
    </row>
    <row r="1158" spans="1:8" s="118" customFormat="1" ht="27" x14ac:dyDescent="0.3">
      <c r="A1158" s="236">
        <v>1149</v>
      </c>
      <c r="B1158" s="262" t="s">
        <v>1138</v>
      </c>
      <c r="C1158" s="299" t="s">
        <v>161</v>
      </c>
      <c r="D1158" s="253" t="s">
        <v>15</v>
      </c>
      <c r="E1158" s="257">
        <v>10</v>
      </c>
      <c r="F1158" s="283">
        <f t="shared" si="35"/>
        <v>5660</v>
      </c>
      <c r="G1158" s="231" t="s">
        <v>56</v>
      </c>
      <c r="H1158" s="31"/>
    </row>
    <row r="1159" spans="1:8" s="118" customFormat="1" ht="27" x14ac:dyDescent="0.3">
      <c r="A1159" s="236">
        <v>1150</v>
      </c>
      <c r="B1159" s="262" t="s">
        <v>1139</v>
      </c>
      <c r="C1159" s="299" t="s">
        <v>161</v>
      </c>
      <c r="D1159" s="253" t="s">
        <v>15</v>
      </c>
      <c r="E1159" s="257">
        <v>10</v>
      </c>
      <c r="F1159" s="283">
        <f t="shared" si="35"/>
        <v>5660</v>
      </c>
      <c r="G1159" s="231" t="s">
        <v>80</v>
      </c>
      <c r="H1159" s="31"/>
    </row>
    <row r="1160" spans="1:8" s="118" customFormat="1" ht="27" x14ac:dyDescent="0.3">
      <c r="A1160" s="236">
        <v>1151</v>
      </c>
      <c r="B1160" s="262" t="s">
        <v>1140</v>
      </c>
      <c r="C1160" s="299" t="s">
        <v>161</v>
      </c>
      <c r="D1160" s="253" t="s">
        <v>15</v>
      </c>
      <c r="E1160" s="257">
        <v>10</v>
      </c>
      <c r="F1160" s="283">
        <f t="shared" si="35"/>
        <v>5660</v>
      </c>
      <c r="G1160" s="231" t="s">
        <v>57</v>
      </c>
      <c r="H1160" s="31"/>
    </row>
    <row r="1161" spans="1:8" s="222" customFormat="1" ht="27" x14ac:dyDescent="0.3">
      <c r="A1161" s="236">
        <v>1152</v>
      </c>
      <c r="B1161" s="262" t="s">
        <v>1141</v>
      </c>
      <c r="C1161" s="299" t="s">
        <v>161</v>
      </c>
      <c r="D1161" s="253" t="s">
        <v>15</v>
      </c>
      <c r="E1161" s="257">
        <v>10</v>
      </c>
      <c r="F1161" s="283">
        <f t="shared" si="35"/>
        <v>5660</v>
      </c>
      <c r="G1161" s="231" t="s">
        <v>57</v>
      </c>
      <c r="H1161" s="225"/>
    </row>
    <row r="1162" spans="1:8" s="222" customFormat="1" ht="27" x14ac:dyDescent="0.3">
      <c r="A1162" s="236">
        <v>1153</v>
      </c>
      <c r="B1162" s="262" t="s">
        <v>1142</v>
      </c>
      <c r="C1162" s="299" t="s">
        <v>161</v>
      </c>
      <c r="D1162" s="253" t="s">
        <v>15</v>
      </c>
      <c r="E1162" s="257">
        <v>10</v>
      </c>
      <c r="F1162" s="283">
        <f t="shared" si="35"/>
        <v>5660</v>
      </c>
      <c r="G1162" s="231" t="s">
        <v>81</v>
      </c>
      <c r="H1162" s="225"/>
    </row>
    <row r="1163" spans="1:8" s="222" customFormat="1" ht="27" x14ac:dyDescent="0.3">
      <c r="A1163" s="236">
        <v>1154</v>
      </c>
      <c r="B1163" s="262" t="s">
        <v>1143</v>
      </c>
      <c r="C1163" s="299" t="s">
        <v>161</v>
      </c>
      <c r="D1163" s="253" t="s">
        <v>15</v>
      </c>
      <c r="E1163" s="257">
        <v>10</v>
      </c>
      <c r="F1163" s="283">
        <f t="shared" si="35"/>
        <v>5660</v>
      </c>
      <c r="G1163" s="231" t="s">
        <v>81</v>
      </c>
      <c r="H1163" s="225"/>
    </row>
    <row r="1164" spans="1:8" s="222" customFormat="1" ht="27" x14ac:dyDescent="0.3">
      <c r="A1164" s="236">
        <v>1155</v>
      </c>
      <c r="B1164" s="262" t="s">
        <v>1144</v>
      </c>
      <c r="C1164" s="299" t="s">
        <v>161</v>
      </c>
      <c r="D1164" s="253" t="s">
        <v>15</v>
      </c>
      <c r="E1164" s="257">
        <v>15</v>
      </c>
      <c r="F1164" s="283">
        <f t="shared" si="35"/>
        <v>8490</v>
      </c>
      <c r="G1164" s="231" t="s">
        <v>80</v>
      </c>
      <c r="H1164" s="225"/>
    </row>
    <row r="1165" spans="1:8" s="222" customFormat="1" ht="27" x14ac:dyDescent="0.3">
      <c r="A1165" s="236">
        <v>1156</v>
      </c>
      <c r="B1165" s="262" t="s">
        <v>1145</v>
      </c>
      <c r="C1165" s="299" t="s">
        <v>161</v>
      </c>
      <c r="D1165" s="253" t="s">
        <v>15</v>
      </c>
      <c r="E1165" s="257">
        <v>10</v>
      </c>
      <c r="F1165" s="283">
        <f t="shared" si="35"/>
        <v>5660</v>
      </c>
      <c r="G1165" s="231" t="s">
        <v>56</v>
      </c>
      <c r="H1165" s="225"/>
    </row>
    <row r="1166" spans="1:8" s="222" customFormat="1" ht="27" x14ac:dyDescent="0.3">
      <c r="A1166" s="236">
        <v>1157</v>
      </c>
      <c r="B1166" s="262" t="s">
        <v>1146</v>
      </c>
      <c r="C1166" s="299" t="s">
        <v>161</v>
      </c>
      <c r="D1166" s="253" t="s">
        <v>15</v>
      </c>
      <c r="E1166" s="257">
        <v>30</v>
      </c>
      <c r="F1166" s="283">
        <f t="shared" si="35"/>
        <v>16980</v>
      </c>
      <c r="G1166" s="231" t="s">
        <v>80</v>
      </c>
      <c r="H1166" s="225"/>
    </row>
    <row r="1167" spans="1:8" s="222" customFormat="1" ht="27" x14ac:dyDescent="0.3">
      <c r="A1167" s="236">
        <v>1158</v>
      </c>
      <c r="B1167" s="262" t="s">
        <v>1147</v>
      </c>
      <c r="C1167" s="299" t="s">
        <v>161</v>
      </c>
      <c r="D1167" s="253" t="s">
        <v>15</v>
      </c>
      <c r="E1167" s="257">
        <v>10</v>
      </c>
      <c r="F1167" s="283">
        <f t="shared" si="35"/>
        <v>5660</v>
      </c>
      <c r="G1167" s="231" t="s">
        <v>57</v>
      </c>
      <c r="H1167" s="225"/>
    </row>
    <row r="1168" spans="1:8" s="118" customFormat="1" ht="27" x14ac:dyDescent="0.3">
      <c r="A1168" s="236">
        <v>1159</v>
      </c>
      <c r="B1168" s="262" t="s">
        <v>1148</v>
      </c>
      <c r="C1168" s="299" t="s">
        <v>161</v>
      </c>
      <c r="D1168" s="253" t="s">
        <v>15</v>
      </c>
      <c r="E1168" s="257">
        <v>10</v>
      </c>
      <c r="F1168" s="283">
        <f t="shared" si="35"/>
        <v>5660</v>
      </c>
      <c r="G1168" s="231" t="s">
        <v>57</v>
      </c>
      <c r="H1168" s="31"/>
    </row>
    <row r="1169" spans="1:8" s="118" customFormat="1" ht="27" x14ac:dyDescent="0.3">
      <c r="A1169" s="236">
        <v>1160</v>
      </c>
      <c r="B1169" s="262" t="s">
        <v>1149</v>
      </c>
      <c r="C1169" s="299" t="s">
        <v>161</v>
      </c>
      <c r="D1169" s="253" t="s">
        <v>15</v>
      </c>
      <c r="E1169" s="257">
        <v>126</v>
      </c>
      <c r="F1169" s="283">
        <f t="shared" si="35"/>
        <v>71316</v>
      </c>
      <c r="G1169" s="231" t="s">
        <v>81</v>
      </c>
      <c r="H1169" s="31"/>
    </row>
    <row r="1170" spans="1:8" s="118" customFormat="1" ht="27" x14ac:dyDescent="0.3">
      <c r="A1170" s="236">
        <v>1161</v>
      </c>
      <c r="B1170" s="262" t="s">
        <v>1150</v>
      </c>
      <c r="C1170" s="299" t="s">
        <v>161</v>
      </c>
      <c r="D1170" s="253" t="s">
        <v>15</v>
      </c>
      <c r="E1170" s="257">
        <v>5</v>
      </c>
      <c r="F1170" s="283">
        <f t="shared" si="35"/>
        <v>2830</v>
      </c>
      <c r="G1170" s="231" t="s">
        <v>81</v>
      </c>
      <c r="H1170" s="31"/>
    </row>
    <row r="1171" spans="1:8" s="118" customFormat="1" ht="27" x14ac:dyDescent="0.3">
      <c r="A1171" s="236">
        <v>1162</v>
      </c>
      <c r="B1171" s="262" t="s">
        <v>1151</v>
      </c>
      <c r="C1171" s="299" t="s">
        <v>161</v>
      </c>
      <c r="D1171" s="253" t="s">
        <v>15</v>
      </c>
      <c r="E1171" s="257">
        <v>25</v>
      </c>
      <c r="F1171" s="283">
        <f t="shared" si="35"/>
        <v>14150</v>
      </c>
      <c r="G1171" s="231" t="s">
        <v>80</v>
      </c>
      <c r="H1171" s="31"/>
    </row>
    <row r="1172" spans="1:8" s="118" customFormat="1" ht="27" x14ac:dyDescent="0.3">
      <c r="A1172" s="236">
        <v>1163</v>
      </c>
      <c r="B1172" s="262" t="s">
        <v>1152</v>
      </c>
      <c r="C1172" s="299" t="s">
        <v>161</v>
      </c>
      <c r="D1172" s="253" t="s">
        <v>15</v>
      </c>
      <c r="E1172" s="257">
        <v>9</v>
      </c>
      <c r="F1172" s="283">
        <f t="shared" si="35"/>
        <v>5094</v>
      </c>
      <c r="G1172" s="231" t="s">
        <v>56</v>
      </c>
      <c r="H1172" s="31"/>
    </row>
    <row r="1173" spans="1:8" s="118" customFormat="1" ht="27" x14ac:dyDescent="0.3">
      <c r="A1173" s="236">
        <v>1164</v>
      </c>
      <c r="B1173" s="262" t="s">
        <v>1153</v>
      </c>
      <c r="C1173" s="299" t="s">
        <v>161</v>
      </c>
      <c r="D1173" s="253" t="s">
        <v>15</v>
      </c>
      <c r="E1173" s="257">
        <v>15</v>
      </c>
      <c r="F1173" s="283">
        <f t="shared" si="35"/>
        <v>8490</v>
      </c>
      <c r="G1173" s="231" t="s">
        <v>80</v>
      </c>
      <c r="H1173" s="31"/>
    </row>
    <row r="1174" spans="1:8" s="118" customFormat="1" ht="27" x14ac:dyDescent="0.3">
      <c r="A1174" s="236">
        <v>1165</v>
      </c>
      <c r="B1174" s="262" t="s">
        <v>1154</v>
      </c>
      <c r="C1174" s="299" t="s">
        <v>161</v>
      </c>
      <c r="D1174" s="253" t="s">
        <v>15</v>
      </c>
      <c r="E1174" s="257">
        <v>10</v>
      </c>
      <c r="F1174" s="283">
        <f t="shared" si="35"/>
        <v>5660</v>
      </c>
      <c r="G1174" s="231" t="s">
        <v>57</v>
      </c>
      <c r="H1174" s="31"/>
    </row>
    <row r="1175" spans="1:8" s="118" customFormat="1" ht="27" x14ac:dyDescent="0.3">
      <c r="A1175" s="236">
        <v>1166</v>
      </c>
      <c r="B1175" s="262" t="s">
        <v>1155</v>
      </c>
      <c r="C1175" s="299" t="s">
        <v>161</v>
      </c>
      <c r="D1175" s="253" t="s">
        <v>15</v>
      </c>
      <c r="E1175" s="257">
        <v>10</v>
      </c>
      <c r="F1175" s="283">
        <f t="shared" si="35"/>
        <v>5660</v>
      </c>
      <c r="G1175" s="231" t="s">
        <v>57</v>
      </c>
      <c r="H1175" s="31"/>
    </row>
    <row r="1176" spans="1:8" s="118" customFormat="1" ht="27" x14ac:dyDescent="0.3">
      <c r="A1176" s="236">
        <v>1167</v>
      </c>
      <c r="B1176" s="262" t="s">
        <v>1156</v>
      </c>
      <c r="C1176" s="299" t="s">
        <v>161</v>
      </c>
      <c r="D1176" s="253" t="s">
        <v>15</v>
      </c>
      <c r="E1176" s="257">
        <v>15</v>
      </c>
      <c r="F1176" s="283">
        <f t="shared" si="35"/>
        <v>8490</v>
      </c>
      <c r="G1176" s="231" t="s">
        <v>81</v>
      </c>
      <c r="H1176" s="31"/>
    </row>
    <row r="1177" spans="1:8" s="118" customFormat="1" ht="27" x14ac:dyDescent="0.3">
      <c r="A1177" s="236">
        <v>1168</v>
      </c>
      <c r="B1177" s="262" t="s">
        <v>1157</v>
      </c>
      <c r="C1177" s="299" t="s">
        <v>161</v>
      </c>
      <c r="D1177" s="253" t="s">
        <v>15</v>
      </c>
      <c r="E1177" s="257">
        <v>15</v>
      </c>
      <c r="F1177" s="283">
        <f t="shared" si="35"/>
        <v>8490</v>
      </c>
      <c r="G1177" s="231" t="s">
        <v>81</v>
      </c>
      <c r="H1177" s="31"/>
    </row>
    <row r="1178" spans="1:8" s="118" customFormat="1" ht="27" x14ac:dyDescent="0.3">
      <c r="A1178" s="236">
        <v>1169</v>
      </c>
      <c r="B1178" s="262" t="s">
        <v>1158</v>
      </c>
      <c r="C1178" s="299" t="s">
        <v>161</v>
      </c>
      <c r="D1178" s="253" t="s">
        <v>15</v>
      </c>
      <c r="E1178" s="257">
        <v>15</v>
      </c>
      <c r="F1178" s="283">
        <f t="shared" si="35"/>
        <v>8490</v>
      </c>
      <c r="G1178" s="231" t="s">
        <v>80</v>
      </c>
      <c r="H1178" s="31"/>
    </row>
    <row r="1179" spans="1:8" s="118" customFormat="1" ht="27" x14ac:dyDescent="0.3">
      <c r="A1179" s="236">
        <v>1170</v>
      </c>
      <c r="B1179" s="262" t="s">
        <v>1159</v>
      </c>
      <c r="C1179" s="299" t="s">
        <v>161</v>
      </c>
      <c r="D1179" s="253" t="s">
        <v>15</v>
      </c>
      <c r="E1179" s="257">
        <v>24</v>
      </c>
      <c r="F1179" s="283">
        <f t="shared" si="35"/>
        <v>13584</v>
      </c>
      <c r="G1179" s="231" t="s">
        <v>56</v>
      </c>
      <c r="H1179" s="31"/>
    </row>
    <row r="1180" spans="1:8" s="118" customFormat="1" ht="27" x14ac:dyDescent="0.3">
      <c r="A1180" s="236">
        <v>1171</v>
      </c>
      <c r="B1180" s="262" t="s">
        <v>1160</v>
      </c>
      <c r="C1180" s="299" t="s">
        <v>161</v>
      </c>
      <c r="D1180" s="253" t="s">
        <v>15</v>
      </c>
      <c r="E1180" s="257">
        <v>18</v>
      </c>
      <c r="F1180" s="283">
        <f t="shared" si="35"/>
        <v>10188</v>
      </c>
      <c r="G1180" s="231" t="s">
        <v>80</v>
      </c>
      <c r="H1180" s="31"/>
    </row>
    <row r="1181" spans="1:8" s="118" customFormat="1" ht="27" x14ac:dyDescent="0.3">
      <c r="A1181" s="236">
        <v>1172</v>
      </c>
      <c r="B1181" s="262" t="s">
        <v>1161</v>
      </c>
      <c r="C1181" s="299" t="s">
        <v>161</v>
      </c>
      <c r="D1181" s="253" t="s">
        <v>15</v>
      </c>
      <c r="E1181" s="257">
        <v>12</v>
      </c>
      <c r="F1181" s="283">
        <f t="shared" si="35"/>
        <v>6792</v>
      </c>
      <c r="G1181" s="231" t="s">
        <v>57</v>
      </c>
      <c r="H1181" s="31"/>
    </row>
    <row r="1182" spans="1:8" s="118" customFormat="1" ht="27" x14ac:dyDescent="0.3">
      <c r="A1182" s="236">
        <v>1173</v>
      </c>
      <c r="B1182" s="262" t="s">
        <v>1162</v>
      </c>
      <c r="C1182" s="299" t="s">
        <v>161</v>
      </c>
      <c r="D1182" s="253" t="s">
        <v>15</v>
      </c>
      <c r="E1182" s="257">
        <v>10</v>
      </c>
      <c r="F1182" s="283">
        <f t="shared" si="35"/>
        <v>5660</v>
      </c>
      <c r="G1182" s="231" t="s">
        <v>57</v>
      </c>
      <c r="H1182" s="31"/>
    </row>
    <row r="1183" spans="1:8" s="118" customFormat="1" ht="27" x14ac:dyDescent="0.3">
      <c r="A1183" s="236">
        <v>1174</v>
      </c>
      <c r="B1183" s="262" t="s">
        <v>1163</v>
      </c>
      <c r="C1183" s="299" t="s">
        <v>161</v>
      </c>
      <c r="D1183" s="253" t="s">
        <v>15</v>
      </c>
      <c r="E1183" s="257">
        <v>14</v>
      </c>
      <c r="F1183" s="283">
        <f t="shared" si="35"/>
        <v>7924</v>
      </c>
      <c r="G1183" s="231" t="s">
        <v>81</v>
      </c>
      <c r="H1183" s="31"/>
    </row>
    <row r="1184" spans="1:8" s="118" customFormat="1" ht="27" x14ac:dyDescent="0.3">
      <c r="A1184" s="236">
        <v>1175</v>
      </c>
      <c r="B1184" s="226" t="s">
        <v>1164</v>
      </c>
      <c r="C1184" s="299" t="s">
        <v>161</v>
      </c>
      <c r="D1184" s="253" t="s">
        <v>15</v>
      </c>
      <c r="E1184" s="237">
        <v>12</v>
      </c>
      <c r="F1184" s="283">
        <f t="shared" si="35"/>
        <v>6792</v>
      </c>
      <c r="G1184" s="231" t="s">
        <v>81</v>
      </c>
      <c r="H1184" s="31"/>
    </row>
    <row r="1185" spans="1:8" s="118" customFormat="1" ht="27" x14ac:dyDescent="0.3">
      <c r="A1185" s="236">
        <v>1176</v>
      </c>
      <c r="B1185" s="226" t="s">
        <v>1165</v>
      </c>
      <c r="C1185" s="299" t="s">
        <v>161</v>
      </c>
      <c r="D1185" s="253" t="s">
        <v>15</v>
      </c>
      <c r="E1185" s="237">
        <v>25</v>
      </c>
      <c r="F1185" s="283">
        <f t="shared" si="35"/>
        <v>14150</v>
      </c>
      <c r="G1185" s="231" t="s">
        <v>80</v>
      </c>
      <c r="H1185" s="31"/>
    </row>
    <row r="1186" spans="1:8" s="118" customFormat="1" ht="27" x14ac:dyDescent="0.3">
      <c r="A1186" s="236">
        <v>1177</v>
      </c>
      <c r="B1186" s="226" t="s">
        <v>1122</v>
      </c>
      <c r="C1186" s="299" t="s">
        <v>161</v>
      </c>
      <c r="D1186" s="253" t="s">
        <v>15</v>
      </c>
      <c r="E1186" s="237">
        <v>16</v>
      </c>
      <c r="F1186" s="283">
        <f t="shared" si="35"/>
        <v>9056</v>
      </c>
      <c r="G1186" s="231" t="s">
        <v>56</v>
      </c>
      <c r="H1186" s="31"/>
    </row>
    <row r="1187" spans="1:8" s="118" customFormat="1" ht="27" x14ac:dyDescent="0.3">
      <c r="A1187" s="236">
        <v>1178</v>
      </c>
      <c r="B1187" s="226" t="s">
        <v>1046</v>
      </c>
      <c r="C1187" s="299" t="s">
        <v>161</v>
      </c>
      <c r="D1187" s="253" t="s">
        <v>15</v>
      </c>
      <c r="E1187" s="237">
        <v>10</v>
      </c>
      <c r="F1187" s="283">
        <f t="shared" si="35"/>
        <v>5660</v>
      </c>
      <c r="G1187" s="231" t="s">
        <v>80</v>
      </c>
      <c r="H1187" s="31"/>
    </row>
    <row r="1188" spans="1:8" s="118" customFormat="1" ht="27" x14ac:dyDescent="0.3">
      <c r="A1188" s="236">
        <v>1179</v>
      </c>
      <c r="B1188" s="226" t="s">
        <v>1082</v>
      </c>
      <c r="C1188" s="299" t="s">
        <v>161</v>
      </c>
      <c r="D1188" s="253" t="s">
        <v>15</v>
      </c>
      <c r="E1188" s="237">
        <v>20</v>
      </c>
      <c r="F1188" s="283">
        <f t="shared" si="35"/>
        <v>11320</v>
      </c>
      <c r="G1188" s="231" t="s">
        <v>57</v>
      </c>
      <c r="H1188" s="31"/>
    </row>
    <row r="1189" spans="1:8" s="118" customFormat="1" ht="27" x14ac:dyDescent="0.3">
      <c r="A1189" s="236">
        <v>1180</v>
      </c>
      <c r="B1189" s="226" t="s">
        <v>1166</v>
      </c>
      <c r="C1189" s="299" t="s">
        <v>161</v>
      </c>
      <c r="D1189" s="253" t="s">
        <v>15</v>
      </c>
      <c r="E1189" s="237">
        <v>15</v>
      </c>
      <c r="F1189" s="283">
        <f t="shared" si="35"/>
        <v>8490</v>
      </c>
      <c r="G1189" s="231" t="s">
        <v>57</v>
      </c>
      <c r="H1189" s="31"/>
    </row>
    <row r="1190" spans="1:8" s="118" customFormat="1" ht="27" x14ac:dyDescent="0.3">
      <c r="A1190" s="236">
        <v>1181</v>
      </c>
      <c r="B1190" s="226" t="s">
        <v>1133</v>
      </c>
      <c r="C1190" s="299" t="s">
        <v>161</v>
      </c>
      <c r="D1190" s="253" t="s">
        <v>15</v>
      </c>
      <c r="E1190" s="237">
        <v>12</v>
      </c>
      <c r="F1190" s="283">
        <f t="shared" si="35"/>
        <v>6792</v>
      </c>
      <c r="G1190" s="231" t="s">
        <v>81</v>
      </c>
      <c r="H1190" s="31"/>
    </row>
    <row r="1191" spans="1:8" s="118" customFormat="1" ht="27" x14ac:dyDescent="0.3">
      <c r="A1191" s="236">
        <v>1182</v>
      </c>
      <c r="B1191" s="226" t="s">
        <v>854</v>
      </c>
      <c r="C1191" s="299" t="s">
        <v>161</v>
      </c>
      <c r="D1191" s="253" t="s">
        <v>15</v>
      </c>
      <c r="E1191" s="237">
        <v>27</v>
      </c>
      <c r="F1191" s="283">
        <f t="shared" si="35"/>
        <v>15282</v>
      </c>
      <c r="G1191" s="231" t="s">
        <v>81</v>
      </c>
      <c r="H1191" s="31"/>
    </row>
    <row r="1192" spans="1:8" s="118" customFormat="1" ht="27" x14ac:dyDescent="0.3">
      <c r="A1192" s="236">
        <v>1183</v>
      </c>
      <c r="B1192" s="226" t="s">
        <v>1167</v>
      </c>
      <c r="C1192" s="299" t="s">
        <v>161</v>
      </c>
      <c r="D1192" s="253" t="s">
        <v>15</v>
      </c>
      <c r="E1192" s="237">
        <v>22</v>
      </c>
      <c r="F1192" s="283">
        <f t="shared" si="35"/>
        <v>12452</v>
      </c>
      <c r="G1192" s="231" t="s">
        <v>81</v>
      </c>
      <c r="H1192" s="31"/>
    </row>
    <row r="1193" spans="1:8" s="118" customFormat="1" ht="27" x14ac:dyDescent="0.3">
      <c r="A1193" s="236">
        <v>1184</v>
      </c>
      <c r="B1193" s="226" t="s">
        <v>1003</v>
      </c>
      <c r="C1193" s="299" t="s">
        <v>161</v>
      </c>
      <c r="D1193" s="253" t="s">
        <v>15</v>
      </c>
      <c r="E1193" s="237">
        <v>9</v>
      </c>
      <c r="F1193" s="283">
        <f t="shared" si="35"/>
        <v>5094</v>
      </c>
      <c r="G1193" s="231" t="s">
        <v>80</v>
      </c>
      <c r="H1193" s="31"/>
    </row>
    <row r="1194" spans="1:8" s="118" customFormat="1" ht="27" x14ac:dyDescent="0.3">
      <c r="A1194" s="236">
        <v>1185</v>
      </c>
      <c r="B1194" s="226" t="s">
        <v>1168</v>
      </c>
      <c r="C1194" s="299" t="s">
        <v>161</v>
      </c>
      <c r="D1194" s="253" t="s">
        <v>15</v>
      </c>
      <c r="E1194" s="237">
        <v>25</v>
      </c>
      <c r="F1194" s="283">
        <f t="shared" si="35"/>
        <v>14150</v>
      </c>
      <c r="G1194" s="231" t="s">
        <v>56</v>
      </c>
      <c r="H1194" s="31"/>
    </row>
    <row r="1195" spans="1:8" s="118" customFormat="1" ht="27" x14ac:dyDescent="0.3">
      <c r="A1195" s="236">
        <v>1186</v>
      </c>
      <c r="B1195" s="226" t="s">
        <v>1169</v>
      </c>
      <c r="C1195" s="299" t="s">
        <v>161</v>
      </c>
      <c r="D1195" s="253" t="s">
        <v>15</v>
      </c>
      <c r="E1195" s="237">
        <v>8</v>
      </c>
      <c r="F1195" s="283">
        <f t="shared" si="35"/>
        <v>4528</v>
      </c>
      <c r="G1195" s="231" t="s">
        <v>80</v>
      </c>
      <c r="H1195" s="31"/>
    </row>
    <row r="1196" spans="1:8" s="118" customFormat="1" ht="27" x14ac:dyDescent="0.3">
      <c r="A1196" s="236">
        <v>1187</v>
      </c>
      <c r="B1196" s="226" t="s">
        <v>1170</v>
      </c>
      <c r="C1196" s="299" t="s">
        <v>161</v>
      </c>
      <c r="D1196" s="253" t="s">
        <v>15</v>
      </c>
      <c r="E1196" s="237">
        <v>12</v>
      </c>
      <c r="F1196" s="283">
        <f t="shared" si="35"/>
        <v>6792</v>
      </c>
      <c r="G1196" s="231" t="s">
        <v>57</v>
      </c>
      <c r="H1196" s="31"/>
    </row>
    <row r="1197" spans="1:8" s="118" customFormat="1" ht="27" x14ac:dyDescent="0.3">
      <c r="A1197" s="236">
        <v>1188</v>
      </c>
      <c r="B1197" s="226" t="s">
        <v>1171</v>
      </c>
      <c r="C1197" s="299" t="s">
        <v>161</v>
      </c>
      <c r="D1197" s="253" t="s">
        <v>15</v>
      </c>
      <c r="E1197" s="237">
        <v>4</v>
      </c>
      <c r="F1197" s="283">
        <f t="shared" si="35"/>
        <v>2264</v>
      </c>
      <c r="G1197" s="231" t="s">
        <v>57</v>
      </c>
      <c r="H1197" s="31"/>
    </row>
    <row r="1198" spans="1:8" s="118" customFormat="1" ht="27" x14ac:dyDescent="0.3">
      <c r="A1198" s="236">
        <v>1189</v>
      </c>
      <c r="B1198" s="226" t="s">
        <v>1172</v>
      </c>
      <c r="C1198" s="299" t="s">
        <v>161</v>
      </c>
      <c r="D1198" s="253" t="s">
        <v>15</v>
      </c>
      <c r="E1198" s="237">
        <v>2</v>
      </c>
      <c r="F1198" s="283">
        <f t="shared" si="35"/>
        <v>1132</v>
      </c>
      <c r="G1198" s="231" t="s">
        <v>81</v>
      </c>
      <c r="H1198" s="31"/>
    </row>
    <row r="1199" spans="1:8" s="118" customFormat="1" ht="27" x14ac:dyDescent="0.3">
      <c r="A1199" s="236">
        <v>1190</v>
      </c>
      <c r="B1199" s="226" t="s">
        <v>944</v>
      </c>
      <c r="C1199" s="299" t="s">
        <v>161</v>
      </c>
      <c r="D1199" s="253" t="s">
        <v>15</v>
      </c>
      <c r="E1199" s="237">
        <v>4</v>
      </c>
      <c r="F1199" s="283">
        <f t="shared" si="35"/>
        <v>2264</v>
      </c>
      <c r="G1199" s="231" t="s">
        <v>81</v>
      </c>
      <c r="H1199" s="31"/>
    </row>
    <row r="1200" spans="1:8" s="118" customFormat="1" ht="27" x14ac:dyDescent="0.3">
      <c r="A1200" s="236">
        <v>1191</v>
      </c>
      <c r="B1200" s="226" t="s">
        <v>1173</v>
      </c>
      <c r="C1200" s="299" t="s">
        <v>161</v>
      </c>
      <c r="D1200" s="253" t="s">
        <v>15</v>
      </c>
      <c r="E1200" s="237">
        <v>4</v>
      </c>
      <c r="F1200" s="283">
        <f t="shared" si="35"/>
        <v>2264</v>
      </c>
      <c r="G1200" s="231" t="s">
        <v>81</v>
      </c>
      <c r="H1200" s="31"/>
    </row>
    <row r="1201" spans="1:8" s="118" customFormat="1" ht="27" x14ac:dyDescent="0.3">
      <c r="A1201" s="236">
        <v>1192</v>
      </c>
      <c r="B1201" s="226" t="s">
        <v>745</v>
      </c>
      <c r="C1201" s="299" t="s">
        <v>161</v>
      </c>
      <c r="D1201" s="253" t="s">
        <v>15</v>
      </c>
      <c r="E1201" s="237">
        <v>15</v>
      </c>
      <c r="F1201" s="283">
        <f t="shared" si="35"/>
        <v>8490</v>
      </c>
      <c r="G1201" s="231" t="s">
        <v>80</v>
      </c>
      <c r="H1201" s="31"/>
    </row>
    <row r="1202" spans="1:8" s="118" customFormat="1" ht="27" x14ac:dyDescent="0.3">
      <c r="A1202" s="236">
        <v>1193</v>
      </c>
      <c r="B1202" s="226" t="s">
        <v>750</v>
      </c>
      <c r="C1202" s="299" t="s">
        <v>161</v>
      </c>
      <c r="D1202" s="253" t="s">
        <v>15</v>
      </c>
      <c r="E1202" s="237">
        <v>10</v>
      </c>
      <c r="F1202" s="283">
        <f t="shared" si="35"/>
        <v>5660</v>
      </c>
      <c r="G1202" s="231" t="s">
        <v>56</v>
      </c>
      <c r="H1202" s="31"/>
    </row>
    <row r="1203" spans="1:8" s="118" customFormat="1" ht="27" x14ac:dyDescent="0.3">
      <c r="A1203" s="236">
        <v>1194</v>
      </c>
      <c r="B1203" s="226" t="s">
        <v>1174</v>
      </c>
      <c r="C1203" s="299" t="s">
        <v>161</v>
      </c>
      <c r="D1203" s="253" t="s">
        <v>15</v>
      </c>
      <c r="E1203" s="237">
        <v>16</v>
      </c>
      <c r="F1203" s="283">
        <f t="shared" si="35"/>
        <v>9056</v>
      </c>
      <c r="G1203" s="231" t="s">
        <v>80</v>
      </c>
      <c r="H1203" s="31"/>
    </row>
    <row r="1204" spans="1:8" s="118" customFormat="1" ht="27" x14ac:dyDescent="0.3">
      <c r="A1204" s="236">
        <v>1195</v>
      </c>
      <c r="B1204" s="226" t="s">
        <v>1175</v>
      </c>
      <c r="C1204" s="299" t="s">
        <v>161</v>
      </c>
      <c r="D1204" s="253" t="s">
        <v>15</v>
      </c>
      <c r="E1204" s="237">
        <v>12</v>
      </c>
      <c r="F1204" s="283">
        <f t="shared" si="35"/>
        <v>6792</v>
      </c>
      <c r="G1204" s="231" t="s">
        <v>57</v>
      </c>
      <c r="H1204" s="31"/>
    </row>
    <row r="1205" spans="1:8" s="118" customFormat="1" ht="27" x14ac:dyDescent="0.3">
      <c r="A1205" s="236">
        <v>1196</v>
      </c>
      <c r="B1205" s="226" t="s">
        <v>1132</v>
      </c>
      <c r="C1205" s="299" t="s">
        <v>161</v>
      </c>
      <c r="D1205" s="253" t="s">
        <v>15</v>
      </c>
      <c r="E1205" s="237">
        <v>2</v>
      </c>
      <c r="F1205" s="283">
        <f t="shared" si="35"/>
        <v>1132</v>
      </c>
      <c r="G1205" s="231" t="s">
        <v>57</v>
      </c>
      <c r="H1205" s="31"/>
    </row>
    <row r="1206" spans="1:8" s="118" customFormat="1" ht="27" x14ac:dyDescent="0.3">
      <c r="A1206" s="236">
        <v>1197</v>
      </c>
      <c r="B1206" s="226" t="s">
        <v>1176</v>
      </c>
      <c r="C1206" s="299" t="s">
        <v>161</v>
      </c>
      <c r="D1206" s="253" t="s">
        <v>15</v>
      </c>
      <c r="E1206" s="237">
        <v>8</v>
      </c>
      <c r="F1206" s="283">
        <f t="shared" si="35"/>
        <v>4528</v>
      </c>
      <c r="G1206" s="231" t="s">
        <v>81</v>
      </c>
      <c r="H1206" s="31"/>
    </row>
    <row r="1207" spans="1:8" s="118" customFormat="1" ht="27" x14ac:dyDescent="0.3">
      <c r="A1207" s="236">
        <v>1198</v>
      </c>
      <c r="B1207" s="226" t="s">
        <v>1177</v>
      </c>
      <c r="C1207" s="299" t="s">
        <v>161</v>
      </c>
      <c r="D1207" s="253" t="s">
        <v>15</v>
      </c>
      <c r="E1207" s="237">
        <v>8</v>
      </c>
      <c r="F1207" s="283">
        <f t="shared" si="35"/>
        <v>4528</v>
      </c>
      <c r="G1207" s="231" t="s">
        <v>81</v>
      </c>
      <c r="H1207" s="31"/>
    </row>
    <row r="1208" spans="1:8" s="118" customFormat="1" ht="27" x14ac:dyDescent="0.3">
      <c r="A1208" s="236">
        <v>1199</v>
      </c>
      <c r="B1208" s="226" t="s">
        <v>747</v>
      </c>
      <c r="C1208" s="299" t="s">
        <v>161</v>
      </c>
      <c r="D1208" s="253" t="s">
        <v>15</v>
      </c>
      <c r="E1208" s="237">
        <v>4</v>
      </c>
      <c r="F1208" s="283">
        <f t="shared" si="35"/>
        <v>2264</v>
      </c>
      <c r="G1208" s="231" t="s">
        <v>81</v>
      </c>
      <c r="H1208" s="31"/>
    </row>
    <row r="1209" spans="1:8" s="118" customFormat="1" ht="27" x14ac:dyDescent="0.3">
      <c r="A1209" s="236">
        <v>1200</v>
      </c>
      <c r="B1209" s="226" t="s">
        <v>746</v>
      </c>
      <c r="C1209" s="299" t="s">
        <v>161</v>
      </c>
      <c r="D1209" s="253" t="s">
        <v>15</v>
      </c>
      <c r="E1209" s="237">
        <v>28</v>
      </c>
      <c r="F1209" s="283">
        <f t="shared" si="35"/>
        <v>15848</v>
      </c>
      <c r="G1209" s="231" t="s">
        <v>80</v>
      </c>
      <c r="H1209" s="31"/>
    </row>
    <row r="1210" spans="1:8" s="118" customFormat="1" ht="27" x14ac:dyDescent="0.3">
      <c r="A1210" s="236">
        <v>1201</v>
      </c>
      <c r="B1210" s="226" t="s">
        <v>1178</v>
      </c>
      <c r="C1210" s="299" t="s">
        <v>161</v>
      </c>
      <c r="D1210" s="253" t="s">
        <v>15</v>
      </c>
      <c r="E1210" s="237">
        <v>20</v>
      </c>
      <c r="F1210" s="283">
        <f t="shared" si="35"/>
        <v>11320</v>
      </c>
      <c r="G1210" s="231" t="s">
        <v>56</v>
      </c>
      <c r="H1210" s="31"/>
    </row>
    <row r="1211" spans="1:8" s="118" customFormat="1" ht="27" x14ac:dyDescent="0.3">
      <c r="A1211" s="236">
        <v>1202</v>
      </c>
      <c r="B1211" s="226" t="s">
        <v>1179</v>
      </c>
      <c r="C1211" s="299" t="s">
        <v>161</v>
      </c>
      <c r="D1211" s="253" t="s">
        <v>15</v>
      </c>
      <c r="E1211" s="237">
        <v>16</v>
      </c>
      <c r="F1211" s="283">
        <f t="shared" si="35"/>
        <v>9056</v>
      </c>
      <c r="G1211" s="231" t="s">
        <v>80</v>
      </c>
      <c r="H1211" s="31"/>
    </row>
    <row r="1212" spans="1:8" s="118" customFormat="1" ht="27" x14ac:dyDescent="0.3">
      <c r="A1212" s="236">
        <v>1203</v>
      </c>
      <c r="B1212" s="226" t="s">
        <v>1180</v>
      </c>
      <c r="C1212" s="299" t="s">
        <v>161</v>
      </c>
      <c r="D1212" s="253" t="s">
        <v>15</v>
      </c>
      <c r="E1212" s="237">
        <v>20</v>
      </c>
      <c r="F1212" s="283">
        <f t="shared" si="35"/>
        <v>11320</v>
      </c>
      <c r="G1212" s="231" t="s">
        <v>57</v>
      </c>
      <c r="H1212" s="31"/>
    </row>
    <row r="1213" spans="1:8" s="118" customFormat="1" ht="27" x14ac:dyDescent="0.3">
      <c r="A1213" s="236">
        <v>1204</v>
      </c>
      <c r="B1213" s="226" t="s">
        <v>1181</v>
      </c>
      <c r="C1213" s="299" t="s">
        <v>161</v>
      </c>
      <c r="D1213" s="253" t="s">
        <v>15</v>
      </c>
      <c r="E1213" s="237">
        <v>54</v>
      </c>
      <c r="F1213" s="283">
        <f t="shared" si="35"/>
        <v>30564</v>
      </c>
      <c r="G1213" s="231" t="s">
        <v>57</v>
      </c>
      <c r="H1213" s="31"/>
    </row>
    <row r="1214" spans="1:8" s="118" customFormat="1" ht="27" x14ac:dyDescent="0.3">
      <c r="A1214" s="236">
        <v>1205</v>
      </c>
      <c r="B1214" s="229" t="s">
        <v>1182</v>
      </c>
      <c r="C1214" s="299" t="s">
        <v>161</v>
      </c>
      <c r="D1214" s="253" t="s">
        <v>15</v>
      </c>
      <c r="E1214" s="215">
        <v>16</v>
      </c>
      <c r="F1214" s="283">
        <f t="shared" si="35"/>
        <v>9056</v>
      </c>
      <c r="G1214" s="231" t="s">
        <v>81</v>
      </c>
      <c r="H1214" s="31"/>
    </row>
    <row r="1215" spans="1:8" s="118" customFormat="1" ht="27" x14ac:dyDescent="0.3">
      <c r="A1215" s="236">
        <v>1206</v>
      </c>
      <c r="B1215" s="228" t="s">
        <v>1183</v>
      </c>
      <c r="C1215" s="299" t="s">
        <v>161</v>
      </c>
      <c r="D1215" s="253" t="s">
        <v>15</v>
      </c>
      <c r="E1215" s="215">
        <v>12</v>
      </c>
      <c r="F1215" s="283">
        <f t="shared" si="35"/>
        <v>6792</v>
      </c>
      <c r="G1215" s="231" t="s">
        <v>81</v>
      </c>
      <c r="H1215" s="31"/>
    </row>
    <row r="1216" spans="1:8" s="118" customFormat="1" ht="27" x14ac:dyDescent="0.3">
      <c r="A1216" s="236">
        <v>1207</v>
      </c>
      <c r="B1216" s="228" t="s">
        <v>1184</v>
      </c>
      <c r="C1216" s="299" t="s">
        <v>161</v>
      </c>
      <c r="D1216" s="253" t="s">
        <v>15</v>
      </c>
      <c r="E1216" s="215">
        <v>20</v>
      </c>
      <c r="F1216" s="283">
        <f t="shared" si="35"/>
        <v>11320</v>
      </c>
      <c r="G1216" s="231" t="s">
        <v>81</v>
      </c>
      <c r="H1216" s="31"/>
    </row>
    <row r="1217" spans="1:8" s="118" customFormat="1" ht="27" x14ac:dyDescent="0.3">
      <c r="A1217" s="236">
        <v>1208</v>
      </c>
      <c r="B1217" s="228" t="s">
        <v>1185</v>
      </c>
      <c r="C1217" s="299" t="s">
        <v>161</v>
      </c>
      <c r="D1217" s="253" t="s">
        <v>15</v>
      </c>
      <c r="E1217" s="215">
        <v>32</v>
      </c>
      <c r="F1217" s="283">
        <f t="shared" si="35"/>
        <v>18112</v>
      </c>
      <c r="G1217" s="231" t="s">
        <v>80</v>
      </c>
      <c r="H1217" s="31"/>
    </row>
    <row r="1218" spans="1:8" s="118" customFormat="1" ht="27" x14ac:dyDescent="0.3">
      <c r="A1218" s="236">
        <v>1209</v>
      </c>
      <c r="B1218" s="228" t="s">
        <v>1186</v>
      </c>
      <c r="C1218" s="299" t="s">
        <v>161</v>
      </c>
      <c r="D1218" s="253" t="s">
        <v>15</v>
      </c>
      <c r="E1218" s="215">
        <v>6</v>
      </c>
      <c r="F1218" s="283">
        <f t="shared" si="35"/>
        <v>3396</v>
      </c>
      <c r="G1218" s="231" t="s">
        <v>56</v>
      </c>
      <c r="H1218" s="31"/>
    </row>
    <row r="1219" spans="1:8" s="118" customFormat="1" ht="27" x14ac:dyDescent="0.3">
      <c r="A1219" s="236">
        <v>1210</v>
      </c>
      <c r="B1219" s="212" t="s">
        <v>1187</v>
      </c>
      <c r="C1219" s="299" t="s">
        <v>161</v>
      </c>
      <c r="D1219" s="253" t="s">
        <v>15</v>
      </c>
      <c r="E1219" s="215">
        <v>9</v>
      </c>
      <c r="F1219" s="283">
        <f t="shared" si="35"/>
        <v>5094</v>
      </c>
      <c r="G1219" s="231" t="s">
        <v>80</v>
      </c>
      <c r="H1219" s="31"/>
    </row>
    <row r="1220" spans="1:8" s="118" customFormat="1" ht="27" x14ac:dyDescent="0.3">
      <c r="A1220" s="236">
        <v>1211</v>
      </c>
      <c r="B1220" s="212" t="s">
        <v>1188</v>
      </c>
      <c r="C1220" s="299" t="s">
        <v>161</v>
      </c>
      <c r="D1220" s="253" t="s">
        <v>15</v>
      </c>
      <c r="E1220" s="215">
        <v>30</v>
      </c>
      <c r="F1220" s="283">
        <f t="shared" ref="F1220:F1252" si="36">566*E1220</f>
        <v>16980</v>
      </c>
      <c r="G1220" s="231" t="s">
        <v>57</v>
      </c>
      <c r="H1220" s="31"/>
    </row>
    <row r="1221" spans="1:8" s="118" customFormat="1" ht="27" x14ac:dyDescent="0.3">
      <c r="A1221" s="236">
        <v>1212</v>
      </c>
      <c r="B1221" s="212" t="s">
        <v>1189</v>
      </c>
      <c r="C1221" s="299" t="s">
        <v>161</v>
      </c>
      <c r="D1221" s="253" t="s">
        <v>15</v>
      </c>
      <c r="E1221" s="215">
        <v>5</v>
      </c>
      <c r="F1221" s="283">
        <f t="shared" si="36"/>
        <v>2830</v>
      </c>
      <c r="G1221" s="231" t="s">
        <v>57</v>
      </c>
      <c r="H1221" s="31"/>
    </row>
    <row r="1222" spans="1:8" s="118" customFormat="1" ht="27" x14ac:dyDescent="0.3">
      <c r="A1222" s="236">
        <v>1213</v>
      </c>
      <c r="B1222" s="212" t="s">
        <v>1190</v>
      </c>
      <c r="C1222" s="299" t="s">
        <v>161</v>
      </c>
      <c r="D1222" s="253" t="s">
        <v>15</v>
      </c>
      <c r="E1222" s="215">
        <v>5</v>
      </c>
      <c r="F1222" s="283">
        <f t="shared" si="36"/>
        <v>2830</v>
      </c>
      <c r="G1222" s="231" t="s">
        <v>81</v>
      </c>
      <c r="H1222" s="31"/>
    </row>
    <row r="1223" spans="1:8" s="118" customFormat="1" ht="27" x14ac:dyDescent="0.3">
      <c r="A1223" s="236">
        <v>1214</v>
      </c>
      <c r="B1223" s="228" t="s">
        <v>1191</v>
      </c>
      <c r="C1223" s="299" t="s">
        <v>161</v>
      </c>
      <c r="D1223" s="253" t="s">
        <v>15</v>
      </c>
      <c r="E1223" s="215">
        <v>5</v>
      </c>
      <c r="F1223" s="283">
        <f t="shared" si="36"/>
        <v>2830</v>
      </c>
      <c r="G1223" s="231" t="s">
        <v>81</v>
      </c>
      <c r="H1223" s="31"/>
    </row>
    <row r="1224" spans="1:8" s="118" customFormat="1" ht="27" x14ac:dyDescent="0.3">
      <c r="A1224" s="236">
        <v>1215</v>
      </c>
      <c r="B1224" s="228" t="s">
        <v>1012</v>
      </c>
      <c r="C1224" s="299" t="s">
        <v>161</v>
      </c>
      <c r="D1224" s="253" t="s">
        <v>15</v>
      </c>
      <c r="E1224" s="215">
        <v>12</v>
      </c>
      <c r="F1224" s="283">
        <f t="shared" si="36"/>
        <v>6792</v>
      </c>
      <c r="G1224" s="231" t="s">
        <v>81</v>
      </c>
      <c r="H1224" s="31"/>
    </row>
    <row r="1225" spans="1:8" s="118" customFormat="1" ht="27" x14ac:dyDescent="0.3">
      <c r="A1225" s="236">
        <v>1216</v>
      </c>
      <c r="B1225" s="228" t="s">
        <v>1192</v>
      </c>
      <c r="C1225" s="299" t="s">
        <v>161</v>
      </c>
      <c r="D1225" s="253" t="s">
        <v>15</v>
      </c>
      <c r="E1225" s="215">
        <v>18</v>
      </c>
      <c r="F1225" s="283">
        <f t="shared" si="36"/>
        <v>10188</v>
      </c>
      <c r="G1225" s="231" t="s">
        <v>80</v>
      </c>
      <c r="H1225" s="31"/>
    </row>
    <row r="1226" spans="1:8" s="118" customFormat="1" ht="27" x14ac:dyDescent="0.3">
      <c r="A1226" s="236">
        <v>1217</v>
      </c>
      <c r="B1226" s="228" t="s">
        <v>1193</v>
      </c>
      <c r="C1226" s="299" t="s">
        <v>161</v>
      </c>
      <c r="D1226" s="253" t="s">
        <v>15</v>
      </c>
      <c r="E1226" s="215">
        <v>18</v>
      </c>
      <c r="F1226" s="283">
        <f t="shared" si="36"/>
        <v>10188</v>
      </c>
      <c r="G1226" s="231" t="s">
        <v>56</v>
      </c>
      <c r="H1226" s="31"/>
    </row>
    <row r="1227" spans="1:8" s="118" customFormat="1" ht="27" x14ac:dyDescent="0.3">
      <c r="A1227" s="236">
        <v>1218</v>
      </c>
      <c r="B1227" s="228" t="s">
        <v>1194</v>
      </c>
      <c r="C1227" s="299" t="s">
        <v>161</v>
      </c>
      <c r="D1227" s="253" t="s">
        <v>15</v>
      </c>
      <c r="E1227" s="215">
        <v>12</v>
      </c>
      <c r="F1227" s="283">
        <f t="shared" si="36"/>
        <v>6792</v>
      </c>
      <c r="G1227" s="231" t="s">
        <v>80</v>
      </c>
      <c r="H1227" s="31"/>
    </row>
    <row r="1228" spans="1:8" s="118" customFormat="1" ht="27" x14ac:dyDescent="0.3">
      <c r="A1228" s="236">
        <v>1219</v>
      </c>
      <c r="B1228" s="228" t="s">
        <v>1195</v>
      </c>
      <c r="C1228" s="299" t="s">
        <v>161</v>
      </c>
      <c r="D1228" s="253" t="s">
        <v>15</v>
      </c>
      <c r="E1228" s="215">
        <v>24</v>
      </c>
      <c r="F1228" s="283">
        <f t="shared" si="36"/>
        <v>13584</v>
      </c>
      <c r="G1228" s="231" t="s">
        <v>57</v>
      </c>
      <c r="H1228" s="31"/>
    </row>
    <row r="1229" spans="1:8" s="118" customFormat="1" ht="27" x14ac:dyDescent="0.3">
      <c r="A1229" s="236">
        <v>1220</v>
      </c>
      <c r="B1229" s="228" t="s">
        <v>1196</v>
      </c>
      <c r="C1229" s="299" t="s">
        <v>161</v>
      </c>
      <c r="D1229" s="253" t="s">
        <v>15</v>
      </c>
      <c r="E1229" s="215">
        <v>12</v>
      </c>
      <c r="F1229" s="283">
        <f t="shared" si="36"/>
        <v>6792</v>
      </c>
      <c r="G1229" s="231" t="s">
        <v>57</v>
      </c>
      <c r="H1229" s="31"/>
    </row>
    <row r="1230" spans="1:8" s="118" customFormat="1" ht="27" x14ac:dyDescent="0.3">
      <c r="A1230" s="236">
        <v>1221</v>
      </c>
      <c r="B1230" s="228" t="s">
        <v>1197</v>
      </c>
      <c r="C1230" s="299" t="s">
        <v>161</v>
      </c>
      <c r="D1230" s="253" t="s">
        <v>15</v>
      </c>
      <c r="E1230" s="215">
        <v>4</v>
      </c>
      <c r="F1230" s="283">
        <f t="shared" si="36"/>
        <v>2264</v>
      </c>
      <c r="G1230" s="231" t="s">
        <v>81</v>
      </c>
      <c r="H1230" s="31"/>
    </row>
    <row r="1231" spans="1:8" s="118" customFormat="1" ht="27" x14ac:dyDescent="0.3">
      <c r="A1231" s="236">
        <v>1222</v>
      </c>
      <c r="B1231" s="228" t="s">
        <v>1199</v>
      </c>
      <c r="C1231" s="299" t="s">
        <v>161</v>
      </c>
      <c r="D1231" s="253" t="s">
        <v>15</v>
      </c>
      <c r="E1231" s="215">
        <v>4</v>
      </c>
      <c r="F1231" s="283">
        <f t="shared" si="36"/>
        <v>2264</v>
      </c>
      <c r="G1231" s="231" t="s">
        <v>81</v>
      </c>
      <c r="H1231" s="31"/>
    </row>
    <row r="1232" spans="1:8" s="118" customFormat="1" ht="27" x14ac:dyDescent="0.3">
      <c r="A1232" s="236">
        <v>1223</v>
      </c>
      <c r="B1232" s="228" t="s">
        <v>1198</v>
      </c>
      <c r="C1232" s="299" t="s">
        <v>161</v>
      </c>
      <c r="D1232" s="253" t="s">
        <v>15</v>
      </c>
      <c r="E1232" s="215">
        <v>67</v>
      </c>
      <c r="F1232" s="283">
        <f t="shared" si="36"/>
        <v>37922</v>
      </c>
      <c r="G1232" s="231" t="s">
        <v>81</v>
      </c>
      <c r="H1232" s="31"/>
    </row>
    <row r="1233" spans="1:8" s="118" customFormat="1" ht="27" x14ac:dyDescent="0.3">
      <c r="A1233" s="236">
        <v>1224</v>
      </c>
      <c r="B1233" s="228" t="s">
        <v>674</v>
      </c>
      <c r="C1233" s="299" t="s">
        <v>161</v>
      </c>
      <c r="D1233" s="253" t="s">
        <v>15</v>
      </c>
      <c r="E1233" s="215">
        <v>16</v>
      </c>
      <c r="F1233" s="283">
        <f t="shared" si="36"/>
        <v>9056</v>
      </c>
      <c r="G1233" s="231" t="s">
        <v>80</v>
      </c>
      <c r="H1233" s="31"/>
    </row>
    <row r="1234" spans="1:8" s="118" customFormat="1" ht="27" x14ac:dyDescent="0.3">
      <c r="A1234" s="236">
        <v>1225</v>
      </c>
      <c r="B1234" s="228" t="s">
        <v>766</v>
      </c>
      <c r="C1234" s="299" t="s">
        <v>161</v>
      </c>
      <c r="D1234" s="253" t="s">
        <v>15</v>
      </c>
      <c r="E1234" s="215">
        <v>16</v>
      </c>
      <c r="F1234" s="283">
        <f t="shared" si="36"/>
        <v>9056</v>
      </c>
      <c r="G1234" s="231" t="s">
        <v>56</v>
      </c>
      <c r="H1234" s="31"/>
    </row>
    <row r="1235" spans="1:8" s="118" customFormat="1" ht="27" x14ac:dyDescent="0.3">
      <c r="A1235" s="236">
        <v>1226</v>
      </c>
      <c r="B1235" s="228" t="s">
        <v>1200</v>
      </c>
      <c r="C1235" s="299" t="s">
        <v>161</v>
      </c>
      <c r="D1235" s="253" t="s">
        <v>15</v>
      </c>
      <c r="E1235" s="215">
        <v>10</v>
      </c>
      <c r="F1235" s="283">
        <f t="shared" si="36"/>
        <v>5660</v>
      </c>
      <c r="G1235" s="231" t="s">
        <v>80</v>
      </c>
      <c r="H1235" s="31"/>
    </row>
    <row r="1236" spans="1:8" s="118" customFormat="1" ht="27" x14ac:dyDescent="0.3">
      <c r="A1236" s="236">
        <v>1227</v>
      </c>
      <c r="B1236" s="228" t="s">
        <v>1201</v>
      </c>
      <c r="C1236" s="299" t="s">
        <v>161</v>
      </c>
      <c r="D1236" s="253" t="s">
        <v>15</v>
      </c>
      <c r="E1236" s="215">
        <v>10</v>
      </c>
      <c r="F1236" s="283">
        <f t="shared" si="36"/>
        <v>5660</v>
      </c>
      <c r="G1236" s="231" t="s">
        <v>57</v>
      </c>
      <c r="H1236" s="31"/>
    </row>
    <row r="1237" spans="1:8" s="222" customFormat="1" ht="27" x14ac:dyDescent="0.3">
      <c r="A1237" s="236">
        <v>1228</v>
      </c>
      <c r="B1237" s="228" t="s">
        <v>1107</v>
      </c>
      <c r="C1237" s="299" t="s">
        <v>161</v>
      </c>
      <c r="D1237" s="253" t="s">
        <v>15</v>
      </c>
      <c r="E1237" s="215">
        <v>27</v>
      </c>
      <c r="F1237" s="283">
        <f t="shared" si="36"/>
        <v>15282</v>
      </c>
      <c r="G1237" s="231" t="s">
        <v>57</v>
      </c>
      <c r="H1237" s="225"/>
    </row>
    <row r="1238" spans="1:8" s="222" customFormat="1" ht="27" x14ac:dyDescent="0.3">
      <c r="A1238" s="236">
        <v>1229</v>
      </c>
      <c r="B1238" s="228" t="s">
        <v>866</v>
      </c>
      <c r="C1238" s="299" t="s">
        <v>161</v>
      </c>
      <c r="D1238" s="253" t="s">
        <v>15</v>
      </c>
      <c r="E1238" s="215">
        <v>27</v>
      </c>
      <c r="F1238" s="283">
        <f t="shared" si="36"/>
        <v>15282</v>
      </c>
      <c r="G1238" s="231" t="s">
        <v>81</v>
      </c>
      <c r="H1238" s="225"/>
    </row>
    <row r="1239" spans="1:8" s="222" customFormat="1" ht="27" x14ac:dyDescent="0.3">
      <c r="A1239" s="236">
        <v>1230</v>
      </c>
      <c r="B1239" s="228" t="s">
        <v>1202</v>
      </c>
      <c r="C1239" s="299" t="s">
        <v>161</v>
      </c>
      <c r="D1239" s="253" t="s">
        <v>15</v>
      </c>
      <c r="E1239" s="215">
        <v>18</v>
      </c>
      <c r="F1239" s="283">
        <f t="shared" si="36"/>
        <v>10188</v>
      </c>
      <c r="G1239" s="231" t="s">
        <v>81</v>
      </c>
      <c r="H1239" s="225"/>
    </row>
    <row r="1240" spans="1:8" s="222" customFormat="1" ht="27" x14ac:dyDescent="0.3">
      <c r="A1240" s="236">
        <v>1231</v>
      </c>
      <c r="B1240" s="212" t="s">
        <v>1203</v>
      </c>
      <c r="C1240" s="299" t="s">
        <v>161</v>
      </c>
      <c r="D1240" s="253" t="s">
        <v>15</v>
      </c>
      <c r="E1240" s="215">
        <v>22</v>
      </c>
      <c r="F1240" s="283">
        <f t="shared" si="36"/>
        <v>12452</v>
      </c>
      <c r="G1240" s="231" t="s">
        <v>81</v>
      </c>
      <c r="H1240" s="225"/>
    </row>
    <row r="1241" spans="1:8" s="222" customFormat="1" ht="27" x14ac:dyDescent="0.3">
      <c r="A1241" s="236">
        <v>1232</v>
      </c>
      <c r="B1241" s="212" t="s">
        <v>1104</v>
      </c>
      <c r="C1241" s="299" t="s">
        <v>161</v>
      </c>
      <c r="D1241" s="253" t="s">
        <v>15</v>
      </c>
      <c r="E1241" s="215">
        <v>36</v>
      </c>
      <c r="F1241" s="283">
        <f t="shared" si="36"/>
        <v>20376</v>
      </c>
      <c r="G1241" s="231" t="s">
        <v>80</v>
      </c>
      <c r="H1241" s="225"/>
    </row>
    <row r="1242" spans="1:8" s="222" customFormat="1" ht="27" x14ac:dyDescent="0.3">
      <c r="A1242" s="236">
        <v>1233</v>
      </c>
      <c r="B1242" s="212" t="s">
        <v>1103</v>
      </c>
      <c r="C1242" s="299" t="s">
        <v>161</v>
      </c>
      <c r="D1242" s="253" t="s">
        <v>15</v>
      </c>
      <c r="E1242" s="215">
        <v>27</v>
      </c>
      <c r="F1242" s="283">
        <f t="shared" si="36"/>
        <v>15282</v>
      </c>
      <c r="G1242" s="231" t="s">
        <v>56</v>
      </c>
      <c r="H1242" s="225"/>
    </row>
    <row r="1243" spans="1:8" s="222" customFormat="1" ht="27" x14ac:dyDescent="0.3">
      <c r="A1243" s="236">
        <v>1234</v>
      </c>
      <c r="B1243" s="212" t="s">
        <v>825</v>
      </c>
      <c r="C1243" s="299" t="s">
        <v>161</v>
      </c>
      <c r="D1243" s="253" t="s">
        <v>15</v>
      </c>
      <c r="E1243" s="215">
        <v>12</v>
      </c>
      <c r="F1243" s="283">
        <f t="shared" si="36"/>
        <v>6792</v>
      </c>
      <c r="G1243" s="231" t="s">
        <v>80</v>
      </c>
      <c r="H1243" s="225"/>
    </row>
    <row r="1244" spans="1:8" s="222" customFormat="1" ht="27" x14ac:dyDescent="0.3">
      <c r="A1244" s="236">
        <v>1235</v>
      </c>
      <c r="B1244" s="212" t="s">
        <v>1098</v>
      </c>
      <c r="C1244" s="299" t="s">
        <v>161</v>
      </c>
      <c r="D1244" s="253" t="s">
        <v>15</v>
      </c>
      <c r="E1244" s="215">
        <v>12</v>
      </c>
      <c r="F1244" s="283">
        <f t="shared" si="36"/>
        <v>6792</v>
      </c>
      <c r="G1244" s="231" t="s">
        <v>57</v>
      </c>
      <c r="H1244" s="225"/>
    </row>
    <row r="1245" spans="1:8" s="222" customFormat="1" ht="27" x14ac:dyDescent="0.3">
      <c r="A1245" s="236">
        <v>1236</v>
      </c>
      <c r="B1245" s="212" t="s">
        <v>824</v>
      </c>
      <c r="C1245" s="299" t="s">
        <v>161</v>
      </c>
      <c r="D1245" s="253" t="s">
        <v>15</v>
      </c>
      <c r="E1245" s="215">
        <v>12</v>
      </c>
      <c r="F1245" s="283">
        <f t="shared" si="36"/>
        <v>6792</v>
      </c>
      <c r="G1245" s="231" t="s">
        <v>57</v>
      </c>
      <c r="H1245" s="225"/>
    </row>
    <row r="1246" spans="1:8" s="222" customFormat="1" ht="27" x14ac:dyDescent="0.3">
      <c r="A1246" s="236">
        <v>1237</v>
      </c>
      <c r="B1246" s="212" t="s">
        <v>1099</v>
      </c>
      <c r="C1246" s="299" t="s">
        <v>161</v>
      </c>
      <c r="D1246" s="253" t="s">
        <v>15</v>
      </c>
      <c r="E1246" s="215">
        <v>18</v>
      </c>
      <c r="F1246" s="283">
        <f t="shared" si="36"/>
        <v>10188</v>
      </c>
      <c r="G1246" s="231" t="s">
        <v>81</v>
      </c>
      <c r="H1246" s="225"/>
    </row>
    <row r="1247" spans="1:8" s="222" customFormat="1" ht="27" x14ac:dyDescent="0.3">
      <c r="A1247" s="236">
        <v>1238</v>
      </c>
      <c r="B1247" s="212" t="s">
        <v>1101</v>
      </c>
      <c r="C1247" s="299" t="s">
        <v>161</v>
      </c>
      <c r="D1247" s="253" t="s">
        <v>15</v>
      </c>
      <c r="E1247" s="215">
        <v>18</v>
      </c>
      <c r="F1247" s="283">
        <f t="shared" si="36"/>
        <v>10188</v>
      </c>
      <c r="G1247" s="231" t="s">
        <v>56</v>
      </c>
      <c r="H1247" s="225"/>
    </row>
    <row r="1248" spans="1:8" s="222" customFormat="1" ht="27" x14ac:dyDescent="0.3">
      <c r="A1248" s="236">
        <v>1239</v>
      </c>
      <c r="B1248" s="212" t="s">
        <v>1100</v>
      </c>
      <c r="C1248" s="299" t="s">
        <v>161</v>
      </c>
      <c r="D1248" s="253" t="s">
        <v>15</v>
      </c>
      <c r="E1248" s="215">
        <v>18</v>
      </c>
      <c r="F1248" s="283">
        <f t="shared" si="36"/>
        <v>10188</v>
      </c>
      <c r="G1248" s="231" t="s">
        <v>80</v>
      </c>
      <c r="H1248" s="225"/>
    </row>
    <row r="1249" spans="1:8" s="222" customFormat="1" ht="27" x14ac:dyDescent="0.3">
      <c r="A1249" s="236">
        <v>1240</v>
      </c>
      <c r="B1249" s="212" t="s">
        <v>1102</v>
      </c>
      <c r="C1249" s="299" t="s">
        <v>161</v>
      </c>
      <c r="D1249" s="253" t="s">
        <v>15</v>
      </c>
      <c r="E1249" s="215">
        <v>12</v>
      </c>
      <c r="F1249" s="283">
        <f t="shared" si="36"/>
        <v>6792</v>
      </c>
      <c r="G1249" s="231" t="s">
        <v>57</v>
      </c>
      <c r="H1249" s="225"/>
    </row>
    <row r="1250" spans="1:8" s="222" customFormat="1" ht="27" x14ac:dyDescent="0.3">
      <c r="A1250" s="236">
        <v>1241</v>
      </c>
      <c r="B1250" s="226" t="s">
        <v>1204</v>
      </c>
      <c r="C1250" s="299" t="s">
        <v>161</v>
      </c>
      <c r="D1250" s="253" t="s">
        <v>15</v>
      </c>
      <c r="E1250" s="227">
        <v>66</v>
      </c>
      <c r="F1250" s="283">
        <v>38042</v>
      </c>
      <c r="G1250" s="231" t="s">
        <v>57</v>
      </c>
      <c r="H1250" s="225"/>
    </row>
    <row r="1251" spans="1:8" s="222" customFormat="1" ht="27" x14ac:dyDescent="0.3">
      <c r="A1251" s="236">
        <v>1242</v>
      </c>
      <c r="B1251" s="226" t="s">
        <v>1205</v>
      </c>
      <c r="C1251" s="299" t="s">
        <v>161</v>
      </c>
      <c r="D1251" s="253" t="s">
        <v>15</v>
      </c>
      <c r="E1251" s="227">
        <v>36</v>
      </c>
      <c r="F1251" s="283">
        <f t="shared" si="36"/>
        <v>20376</v>
      </c>
      <c r="G1251" s="231" t="s">
        <v>56</v>
      </c>
      <c r="H1251" s="225"/>
    </row>
    <row r="1252" spans="1:8" s="222" customFormat="1" ht="27" x14ac:dyDescent="0.3">
      <c r="A1252" s="236">
        <v>1243</v>
      </c>
      <c r="B1252" s="226" t="s">
        <v>1206</v>
      </c>
      <c r="C1252" s="299" t="s">
        <v>161</v>
      </c>
      <c r="D1252" s="253" t="s">
        <v>15</v>
      </c>
      <c r="E1252" s="227">
        <v>8</v>
      </c>
      <c r="F1252" s="283">
        <f t="shared" si="36"/>
        <v>4528</v>
      </c>
      <c r="G1252" s="231" t="s">
        <v>80</v>
      </c>
      <c r="H1252" s="225"/>
    </row>
    <row r="1253" spans="1:8" s="1" customFormat="1" x14ac:dyDescent="0.3">
      <c r="A1253" s="236">
        <v>1244</v>
      </c>
      <c r="B1253" s="78" t="s">
        <v>13</v>
      </c>
      <c r="C1253" s="28"/>
      <c r="D1253" s="125"/>
      <c r="E1253" s="97">
        <f>SUM(E1155:E1252)</f>
        <v>1680</v>
      </c>
      <c r="F1253" s="126">
        <f>SUM(F1155:F1252)</f>
        <v>951566</v>
      </c>
      <c r="G1253" s="76"/>
      <c r="H1253" s="31"/>
    </row>
    <row r="1254" spans="1:8" s="1" customFormat="1" x14ac:dyDescent="0.3">
      <c r="A1254" s="236">
        <v>1245</v>
      </c>
      <c r="B1254" s="27" t="s">
        <v>1207</v>
      </c>
      <c r="C1254" s="108"/>
      <c r="D1254" s="183"/>
      <c r="E1254" s="92"/>
      <c r="F1254" s="28"/>
      <c r="G1254" s="76"/>
      <c r="H1254" s="31"/>
    </row>
    <row r="1255" spans="1:8" s="117" customFormat="1" x14ac:dyDescent="0.3">
      <c r="A1255" s="236">
        <v>1246</v>
      </c>
      <c r="B1255" s="184" t="s">
        <v>125</v>
      </c>
      <c r="C1255" s="226" t="s">
        <v>22</v>
      </c>
      <c r="D1255" s="188" t="s">
        <v>16</v>
      </c>
      <c r="E1255" s="188">
        <v>89</v>
      </c>
      <c r="F1255" s="77">
        <f>56.7*E1255</f>
        <v>5046.3</v>
      </c>
      <c r="G1255" s="223" t="s">
        <v>80</v>
      </c>
      <c r="H1255" s="31"/>
    </row>
    <row r="1256" spans="1:8" s="118" customFormat="1" x14ac:dyDescent="0.3">
      <c r="A1256" s="236">
        <v>1247</v>
      </c>
      <c r="B1256" s="184" t="s">
        <v>126</v>
      </c>
      <c r="C1256" s="226" t="s">
        <v>22</v>
      </c>
      <c r="D1256" s="188" t="s">
        <v>16</v>
      </c>
      <c r="E1256" s="188">
        <v>89</v>
      </c>
      <c r="F1256" s="77">
        <f t="shared" ref="F1256:F1259" si="37">56.7*E1256</f>
        <v>5046.3</v>
      </c>
      <c r="G1256" s="223" t="s">
        <v>81</v>
      </c>
      <c r="H1256" s="31"/>
    </row>
    <row r="1257" spans="1:8" s="118" customFormat="1" x14ac:dyDescent="0.3">
      <c r="A1257" s="236">
        <v>1248</v>
      </c>
      <c r="B1257" s="184" t="s">
        <v>127</v>
      </c>
      <c r="C1257" s="226" t="s">
        <v>22</v>
      </c>
      <c r="D1257" s="188" t="s">
        <v>16</v>
      </c>
      <c r="E1257" s="188">
        <v>89</v>
      </c>
      <c r="F1257" s="77">
        <f t="shared" si="37"/>
        <v>5046.3</v>
      </c>
      <c r="G1257" s="223" t="s">
        <v>81</v>
      </c>
      <c r="H1257" s="31"/>
    </row>
    <row r="1258" spans="1:8" s="1" customFormat="1" x14ac:dyDescent="0.3">
      <c r="A1258" s="236">
        <v>1249</v>
      </c>
      <c r="B1258" s="208" t="s">
        <v>420</v>
      </c>
      <c r="C1258" s="226" t="s">
        <v>22</v>
      </c>
      <c r="D1258" s="188" t="s">
        <v>16</v>
      </c>
      <c r="E1258" s="127">
        <v>89</v>
      </c>
      <c r="F1258" s="77">
        <f t="shared" si="37"/>
        <v>5046.3</v>
      </c>
      <c r="G1258" s="223" t="s">
        <v>81</v>
      </c>
      <c r="H1258" s="31"/>
    </row>
    <row r="1259" spans="1:8" s="1" customFormat="1" x14ac:dyDescent="0.3">
      <c r="A1259" s="236">
        <v>1250</v>
      </c>
      <c r="B1259" s="184" t="s">
        <v>128</v>
      </c>
      <c r="C1259" s="226" t="s">
        <v>22</v>
      </c>
      <c r="D1259" s="128" t="s">
        <v>16</v>
      </c>
      <c r="E1259" s="127">
        <v>89</v>
      </c>
      <c r="F1259" s="77">
        <f t="shared" si="37"/>
        <v>5046.3</v>
      </c>
      <c r="G1259" s="223" t="s">
        <v>56</v>
      </c>
      <c r="H1259" s="31"/>
    </row>
    <row r="1260" spans="1:8" s="118" customFormat="1" x14ac:dyDescent="0.3">
      <c r="A1260" s="236">
        <v>1251</v>
      </c>
      <c r="B1260" s="16" t="s">
        <v>13</v>
      </c>
      <c r="C1260" s="189"/>
      <c r="D1260" s="110"/>
      <c r="E1260" s="89">
        <f>SUM(E1255:E1259)</f>
        <v>445</v>
      </c>
      <c r="F1260" s="89">
        <f>SUM(F1255:F1259)</f>
        <v>25231.5</v>
      </c>
      <c r="G1260" s="3"/>
      <c r="H1260" s="31"/>
    </row>
    <row r="1261" spans="1:8" s="1" customFormat="1" ht="27" x14ac:dyDescent="0.3">
      <c r="A1261" s="236">
        <v>1252</v>
      </c>
      <c r="B1261" s="209" t="s">
        <v>50</v>
      </c>
      <c r="C1261" s="6"/>
      <c r="D1261" s="210"/>
      <c r="G1261" s="16"/>
      <c r="H1261" s="31"/>
    </row>
    <row r="1262" spans="1:8" s="1" customFormat="1" x14ac:dyDescent="0.3">
      <c r="A1262" s="134"/>
      <c r="B1262" s="184" t="s">
        <v>83</v>
      </c>
      <c r="C1262" s="339" t="s">
        <v>24</v>
      </c>
      <c r="D1262" s="339" t="s">
        <v>16</v>
      </c>
      <c r="E1262" s="351">
        <v>46</v>
      </c>
      <c r="F1262" s="339">
        <v>4900</v>
      </c>
      <c r="G1262" s="342" t="s">
        <v>10</v>
      </c>
      <c r="H1262" s="31"/>
    </row>
    <row r="1263" spans="1:8" s="1" customFormat="1" ht="12" customHeight="1" x14ac:dyDescent="0.3">
      <c r="A1263" s="347">
        <v>1253</v>
      </c>
      <c r="B1263" s="177" t="s">
        <v>84</v>
      </c>
      <c r="C1263" s="340"/>
      <c r="D1263" s="344"/>
      <c r="E1263" s="355"/>
      <c r="F1263" s="344"/>
      <c r="G1263" s="345"/>
      <c r="H1263" s="31"/>
    </row>
    <row r="1264" spans="1:8" s="118" customFormat="1" ht="12" customHeight="1" x14ac:dyDescent="0.3">
      <c r="A1264" s="348"/>
      <c r="B1264" s="176" t="s">
        <v>85</v>
      </c>
      <c r="C1264" s="340"/>
      <c r="D1264" s="344"/>
      <c r="E1264" s="355"/>
      <c r="F1264" s="344"/>
      <c r="G1264" s="345"/>
      <c r="H1264" s="31"/>
    </row>
    <row r="1265" spans="1:8" s="118" customFormat="1" ht="12" customHeight="1" x14ac:dyDescent="0.3">
      <c r="A1265" s="348"/>
      <c r="B1265" s="177" t="s">
        <v>86</v>
      </c>
      <c r="C1265" s="340"/>
      <c r="D1265" s="344"/>
      <c r="E1265" s="355"/>
      <c r="F1265" s="344"/>
      <c r="G1265" s="345"/>
      <c r="H1265" s="31"/>
    </row>
    <row r="1266" spans="1:8" s="118" customFormat="1" ht="12" customHeight="1" x14ac:dyDescent="0.3">
      <c r="A1266" s="348"/>
      <c r="B1266" s="177" t="s">
        <v>87</v>
      </c>
      <c r="C1266" s="340"/>
      <c r="D1266" s="344"/>
      <c r="E1266" s="355"/>
      <c r="F1266" s="344"/>
      <c r="G1266" s="345"/>
      <c r="H1266" s="31"/>
    </row>
    <row r="1267" spans="1:8" s="118" customFormat="1" ht="12" customHeight="1" x14ac:dyDescent="0.3">
      <c r="A1267" s="348"/>
      <c r="B1267" s="177" t="s">
        <v>88</v>
      </c>
      <c r="C1267" s="340"/>
      <c r="D1267" s="344"/>
      <c r="E1267" s="355"/>
      <c r="F1267" s="344"/>
      <c r="G1267" s="345"/>
      <c r="H1267" s="31"/>
    </row>
    <row r="1268" spans="1:8" s="118" customFormat="1" ht="12" customHeight="1" x14ac:dyDescent="0.3">
      <c r="A1268" s="348"/>
      <c r="B1268" s="176" t="s">
        <v>89</v>
      </c>
      <c r="C1268" s="340"/>
      <c r="D1268" s="344"/>
      <c r="E1268" s="355"/>
      <c r="F1268" s="344"/>
      <c r="G1268" s="345"/>
      <c r="H1268" s="31"/>
    </row>
    <row r="1269" spans="1:8" s="118" customFormat="1" ht="12" customHeight="1" x14ac:dyDescent="0.3">
      <c r="A1269" s="348"/>
      <c r="B1269" s="177" t="s">
        <v>90</v>
      </c>
      <c r="C1269" s="340"/>
      <c r="D1269" s="344"/>
      <c r="E1269" s="355"/>
      <c r="F1269" s="344"/>
      <c r="G1269" s="345"/>
      <c r="H1269" s="31"/>
    </row>
    <row r="1270" spans="1:8" s="118" customFormat="1" ht="12" customHeight="1" x14ac:dyDescent="0.3">
      <c r="A1270" s="348"/>
      <c r="B1270" s="177" t="s">
        <v>91</v>
      </c>
      <c r="C1270" s="340"/>
      <c r="D1270" s="344"/>
      <c r="E1270" s="355"/>
      <c r="F1270" s="344"/>
      <c r="G1270" s="345"/>
      <c r="H1270" s="31"/>
    </row>
    <row r="1271" spans="1:8" s="118" customFormat="1" ht="12" customHeight="1" x14ac:dyDescent="0.3">
      <c r="A1271" s="348"/>
      <c r="B1271" s="176" t="s">
        <v>92</v>
      </c>
      <c r="C1271" s="340"/>
      <c r="D1271" s="344"/>
      <c r="E1271" s="355"/>
      <c r="F1271" s="344"/>
      <c r="G1271" s="345"/>
      <c r="H1271" s="31"/>
    </row>
    <row r="1272" spans="1:8" s="118" customFormat="1" ht="12" customHeight="1" x14ac:dyDescent="0.3">
      <c r="A1272" s="348"/>
      <c r="B1272" s="177" t="s">
        <v>93</v>
      </c>
      <c r="C1272" s="340"/>
      <c r="D1272" s="344"/>
      <c r="E1272" s="355"/>
      <c r="F1272" s="344"/>
      <c r="G1272" s="345"/>
      <c r="H1272" s="31"/>
    </row>
    <row r="1273" spans="1:8" s="118" customFormat="1" ht="12" customHeight="1" x14ac:dyDescent="0.3">
      <c r="A1273" s="348"/>
      <c r="B1273" s="176" t="s">
        <v>94</v>
      </c>
      <c r="C1273" s="340"/>
      <c r="D1273" s="344"/>
      <c r="E1273" s="355"/>
      <c r="F1273" s="344"/>
      <c r="G1273" s="345"/>
      <c r="H1273" s="31"/>
    </row>
    <row r="1274" spans="1:8" s="118" customFormat="1" ht="12" customHeight="1" x14ac:dyDescent="0.3">
      <c r="A1274" s="348"/>
      <c r="B1274" s="177" t="s">
        <v>95</v>
      </c>
      <c r="C1274" s="340"/>
      <c r="D1274" s="344"/>
      <c r="E1274" s="355"/>
      <c r="F1274" s="344"/>
      <c r="G1274" s="345"/>
      <c r="H1274" s="31"/>
    </row>
    <row r="1275" spans="1:8" s="118" customFormat="1" ht="12" customHeight="1" x14ac:dyDescent="0.3">
      <c r="A1275" s="348"/>
      <c r="B1275" s="177" t="s">
        <v>96</v>
      </c>
      <c r="C1275" s="340"/>
      <c r="D1275" s="344"/>
      <c r="E1275" s="355"/>
      <c r="F1275" s="344"/>
      <c r="G1275" s="345"/>
      <c r="H1275" s="31"/>
    </row>
    <row r="1276" spans="1:8" s="118" customFormat="1" ht="12" customHeight="1" x14ac:dyDescent="0.3">
      <c r="A1276" s="348"/>
      <c r="B1276" s="177" t="s">
        <v>79</v>
      </c>
      <c r="C1276" s="340"/>
      <c r="D1276" s="344"/>
      <c r="E1276" s="355"/>
      <c r="F1276" s="344"/>
      <c r="G1276" s="345"/>
      <c r="H1276" s="31"/>
    </row>
    <row r="1277" spans="1:8" s="118" customFormat="1" ht="12" customHeight="1" x14ac:dyDescent="0.3">
      <c r="A1277" s="348"/>
      <c r="B1277" s="184" t="s">
        <v>97</v>
      </c>
      <c r="C1277" s="340"/>
      <c r="D1277" s="344"/>
      <c r="E1277" s="355"/>
      <c r="F1277" s="344"/>
      <c r="G1277" s="345"/>
      <c r="H1277" s="31"/>
    </row>
    <row r="1278" spans="1:8" s="118" customFormat="1" ht="12" customHeight="1" x14ac:dyDescent="0.3">
      <c r="A1278" s="348"/>
      <c r="B1278" s="177" t="s">
        <v>98</v>
      </c>
      <c r="C1278" s="340"/>
      <c r="D1278" s="344"/>
      <c r="E1278" s="355"/>
      <c r="F1278" s="344"/>
      <c r="G1278" s="345"/>
      <c r="H1278" s="31"/>
    </row>
    <row r="1279" spans="1:8" s="118" customFormat="1" ht="12" customHeight="1" x14ac:dyDescent="0.3">
      <c r="A1279" s="348"/>
      <c r="B1279" s="176" t="s">
        <v>99</v>
      </c>
      <c r="C1279" s="340"/>
      <c r="D1279" s="344"/>
      <c r="E1279" s="355"/>
      <c r="F1279" s="344"/>
      <c r="G1279" s="345"/>
      <c r="H1279" s="31"/>
    </row>
    <row r="1280" spans="1:8" s="118" customFormat="1" ht="12" customHeight="1" x14ac:dyDescent="0.3">
      <c r="A1280" s="348"/>
      <c r="B1280" s="176" t="s">
        <v>100</v>
      </c>
      <c r="C1280" s="340"/>
      <c r="D1280" s="344"/>
      <c r="E1280" s="355"/>
      <c r="F1280" s="344"/>
      <c r="G1280" s="345"/>
      <c r="H1280" s="31"/>
    </row>
    <row r="1281" spans="1:8" s="118" customFormat="1" ht="12" customHeight="1" x14ac:dyDescent="0.3">
      <c r="A1281" s="348"/>
      <c r="B1281" s="176" t="s">
        <v>101</v>
      </c>
      <c r="C1281" s="340"/>
      <c r="D1281" s="344"/>
      <c r="E1281" s="355"/>
      <c r="F1281" s="344"/>
      <c r="G1281" s="345"/>
      <c r="H1281" s="31"/>
    </row>
    <row r="1282" spans="1:8" s="118" customFormat="1" ht="12" customHeight="1" x14ac:dyDescent="0.3">
      <c r="A1282" s="348"/>
      <c r="B1282" s="177" t="s">
        <v>102</v>
      </c>
      <c r="C1282" s="340"/>
      <c r="D1282" s="344"/>
      <c r="E1282" s="355"/>
      <c r="F1282" s="344"/>
      <c r="G1282" s="345"/>
      <c r="H1282" s="31"/>
    </row>
    <row r="1283" spans="1:8" s="118" customFormat="1" ht="12" customHeight="1" x14ac:dyDescent="0.3">
      <c r="A1283" s="348"/>
      <c r="B1283" s="177" t="s">
        <v>103</v>
      </c>
      <c r="C1283" s="340"/>
      <c r="D1283" s="344"/>
      <c r="E1283" s="355"/>
      <c r="F1283" s="344"/>
      <c r="G1283" s="345"/>
      <c r="H1283" s="31"/>
    </row>
    <row r="1284" spans="1:8" s="118" customFormat="1" ht="12" customHeight="1" x14ac:dyDescent="0.3">
      <c r="A1284" s="348"/>
      <c r="B1284" s="176" t="s">
        <v>104</v>
      </c>
      <c r="C1284" s="340"/>
      <c r="D1284" s="344"/>
      <c r="E1284" s="355"/>
      <c r="F1284" s="344"/>
      <c r="G1284" s="345"/>
      <c r="H1284" s="31"/>
    </row>
    <row r="1285" spans="1:8" s="118" customFormat="1" ht="12" customHeight="1" x14ac:dyDescent="0.3">
      <c r="A1285" s="348"/>
      <c r="B1285" s="176" t="s">
        <v>105</v>
      </c>
      <c r="C1285" s="340"/>
      <c r="D1285" s="344"/>
      <c r="E1285" s="355"/>
      <c r="F1285" s="344"/>
      <c r="G1285" s="345"/>
      <c r="H1285" s="31"/>
    </row>
    <row r="1286" spans="1:8" s="118" customFormat="1" ht="12" customHeight="1" x14ac:dyDescent="0.3">
      <c r="A1286" s="348"/>
      <c r="B1286" s="177" t="s">
        <v>106</v>
      </c>
      <c r="C1286" s="340"/>
      <c r="D1286" s="344"/>
      <c r="E1286" s="355"/>
      <c r="F1286" s="344"/>
      <c r="G1286" s="345"/>
      <c r="H1286" s="31"/>
    </row>
    <row r="1287" spans="1:8" s="118" customFormat="1" ht="12" customHeight="1" x14ac:dyDescent="0.3">
      <c r="A1287" s="348"/>
      <c r="B1287" s="177" t="s">
        <v>107</v>
      </c>
      <c r="C1287" s="340"/>
      <c r="D1287" s="344"/>
      <c r="E1287" s="355"/>
      <c r="F1287" s="344"/>
      <c r="G1287" s="345"/>
      <c r="H1287" s="31"/>
    </row>
    <row r="1288" spans="1:8" s="118" customFormat="1" ht="12" customHeight="1" x14ac:dyDescent="0.3">
      <c r="A1288" s="348"/>
      <c r="B1288" s="177" t="s">
        <v>108</v>
      </c>
      <c r="C1288" s="340"/>
      <c r="D1288" s="344"/>
      <c r="E1288" s="355"/>
      <c r="F1288" s="344"/>
      <c r="G1288" s="345"/>
      <c r="H1288" s="31"/>
    </row>
    <row r="1289" spans="1:8" s="118" customFormat="1" ht="12" customHeight="1" x14ac:dyDescent="0.3">
      <c r="A1289" s="348"/>
      <c r="B1289" s="177" t="s">
        <v>109</v>
      </c>
      <c r="C1289" s="340"/>
      <c r="D1289" s="344"/>
      <c r="E1289" s="355"/>
      <c r="F1289" s="344"/>
      <c r="G1289" s="345"/>
      <c r="H1289" s="31"/>
    </row>
    <row r="1290" spans="1:8" s="118" customFormat="1" ht="12" customHeight="1" x14ac:dyDescent="0.3">
      <c r="A1290" s="348"/>
      <c r="B1290" s="177" t="s">
        <v>110</v>
      </c>
      <c r="C1290" s="340"/>
      <c r="D1290" s="344"/>
      <c r="E1290" s="355"/>
      <c r="F1290" s="344"/>
      <c r="G1290" s="345"/>
      <c r="H1290" s="31"/>
    </row>
    <row r="1291" spans="1:8" s="118" customFormat="1" ht="12" customHeight="1" x14ac:dyDescent="0.3">
      <c r="A1291" s="348"/>
      <c r="B1291" s="177" t="s">
        <v>111</v>
      </c>
      <c r="C1291" s="340"/>
      <c r="D1291" s="344"/>
      <c r="E1291" s="355"/>
      <c r="F1291" s="344"/>
      <c r="G1291" s="345"/>
      <c r="H1291" s="31"/>
    </row>
    <row r="1292" spans="1:8" s="118" customFormat="1" ht="12" customHeight="1" x14ac:dyDescent="0.3">
      <c r="A1292" s="348"/>
      <c r="B1292" s="177" t="s">
        <v>112</v>
      </c>
      <c r="C1292" s="340"/>
      <c r="D1292" s="344"/>
      <c r="E1292" s="355"/>
      <c r="F1292" s="344"/>
      <c r="G1292" s="345"/>
      <c r="H1292" s="31"/>
    </row>
    <row r="1293" spans="1:8" s="118" customFormat="1" ht="12" customHeight="1" x14ac:dyDescent="0.3">
      <c r="A1293" s="348"/>
      <c r="B1293" s="177" t="s">
        <v>113</v>
      </c>
      <c r="C1293" s="340"/>
      <c r="D1293" s="344"/>
      <c r="E1293" s="355"/>
      <c r="F1293" s="344"/>
      <c r="G1293" s="345"/>
      <c r="H1293" s="31"/>
    </row>
    <row r="1294" spans="1:8" s="118" customFormat="1" ht="12" customHeight="1" x14ac:dyDescent="0.3">
      <c r="A1294" s="348"/>
      <c r="B1294" s="177" t="s">
        <v>114</v>
      </c>
      <c r="C1294" s="340"/>
      <c r="D1294" s="344"/>
      <c r="E1294" s="355"/>
      <c r="F1294" s="344"/>
      <c r="G1294" s="345"/>
      <c r="H1294" s="31"/>
    </row>
    <row r="1295" spans="1:8" s="118" customFormat="1" ht="12" customHeight="1" x14ac:dyDescent="0.3">
      <c r="A1295" s="348"/>
      <c r="B1295" s="177" t="s">
        <v>115</v>
      </c>
      <c r="C1295" s="340"/>
      <c r="D1295" s="344"/>
      <c r="E1295" s="355"/>
      <c r="F1295" s="344"/>
      <c r="G1295" s="345"/>
      <c r="H1295" s="31"/>
    </row>
    <row r="1296" spans="1:8" s="118" customFormat="1" ht="12" customHeight="1" x14ac:dyDescent="0.3">
      <c r="A1296" s="348"/>
      <c r="B1296" s="177" t="s">
        <v>116</v>
      </c>
      <c r="C1296" s="340"/>
      <c r="D1296" s="344"/>
      <c r="E1296" s="355"/>
      <c r="F1296" s="344"/>
      <c r="G1296" s="345"/>
      <c r="H1296" s="31"/>
    </row>
    <row r="1297" spans="1:8" s="118" customFormat="1" ht="12" customHeight="1" x14ac:dyDescent="0.3">
      <c r="A1297" s="348"/>
      <c r="B1297" s="177" t="s">
        <v>117</v>
      </c>
      <c r="C1297" s="340"/>
      <c r="D1297" s="344"/>
      <c r="E1297" s="355"/>
      <c r="F1297" s="344"/>
      <c r="G1297" s="345"/>
      <c r="H1297" s="31"/>
    </row>
    <row r="1298" spans="1:8" s="118" customFormat="1" ht="12" customHeight="1" x14ac:dyDescent="0.3">
      <c r="A1298" s="348"/>
      <c r="B1298" s="177" t="s">
        <v>118</v>
      </c>
      <c r="C1298" s="340"/>
      <c r="D1298" s="344"/>
      <c r="E1298" s="355"/>
      <c r="F1298" s="344"/>
      <c r="G1298" s="345"/>
      <c r="H1298" s="31"/>
    </row>
    <row r="1299" spans="1:8" s="118" customFormat="1" ht="12" customHeight="1" x14ac:dyDescent="0.3">
      <c r="A1299" s="348"/>
      <c r="B1299" s="177" t="s">
        <v>119</v>
      </c>
      <c r="C1299" s="340"/>
      <c r="D1299" s="344"/>
      <c r="E1299" s="355"/>
      <c r="F1299" s="344"/>
      <c r="G1299" s="345"/>
      <c r="H1299" s="31"/>
    </row>
    <row r="1300" spans="1:8" s="118" customFormat="1" ht="12" customHeight="1" x14ac:dyDescent="0.3">
      <c r="A1300" s="348"/>
      <c r="B1300" s="177" t="s">
        <v>120</v>
      </c>
      <c r="C1300" s="340"/>
      <c r="D1300" s="344"/>
      <c r="E1300" s="355"/>
      <c r="F1300" s="344"/>
      <c r="G1300" s="345"/>
      <c r="H1300" s="31"/>
    </row>
    <row r="1301" spans="1:8" s="118" customFormat="1" ht="12" customHeight="1" x14ac:dyDescent="0.3">
      <c r="A1301" s="348"/>
      <c r="B1301" s="177" t="s">
        <v>121</v>
      </c>
      <c r="C1301" s="340"/>
      <c r="D1301" s="344"/>
      <c r="E1301" s="355"/>
      <c r="F1301" s="344"/>
      <c r="G1301" s="345"/>
      <c r="H1301" s="31"/>
    </row>
    <row r="1302" spans="1:8" s="118" customFormat="1" ht="12" customHeight="1" x14ac:dyDescent="0.3">
      <c r="A1302" s="348"/>
      <c r="B1302" s="177" t="s">
        <v>122</v>
      </c>
      <c r="C1302" s="340"/>
      <c r="D1302" s="344"/>
      <c r="E1302" s="355"/>
      <c r="F1302" s="344"/>
      <c r="G1302" s="345"/>
      <c r="H1302" s="31"/>
    </row>
    <row r="1303" spans="1:8" s="118" customFormat="1" ht="12" customHeight="1" x14ac:dyDescent="0.3">
      <c r="A1303" s="348"/>
      <c r="B1303" s="177" t="s">
        <v>123</v>
      </c>
      <c r="C1303" s="340"/>
      <c r="D1303" s="344"/>
      <c r="E1303" s="355"/>
      <c r="F1303" s="344"/>
      <c r="G1303" s="345"/>
      <c r="H1303" s="31"/>
    </row>
    <row r="1304" spans="1:8" s="118" customFormat="1" ht="12" customHeight="1" x14ac:dyDescent="0.3">
      <c r="A1304" s="348"/>
      <c r="B1304" s="177" t="s">
        <v>124</v>
      </c>
      <c r="C1304" s="340"/>
      <c r="D1304" s="344"/>
      <c r="E1304" s="355"/>
      <c r="F1304" s="344"/>
      <c r="G1304" s="345"/>
      <c r="H1304" s="31"/>
    </row>
    <row r="1305" spans="1:8" s="118" customFormat="1" ht="12" customHeight="1" x14ac:dyDescent="0.3">
      <c r="A1305" s="348"/>
      <c r="B1305" s="177" t="s">
        <v>147</v>
      </c>
      <c r="C1305" s="341"/>
      <c r="D1305" s="344"/>
      <c r="E1305" s="355"/>
      <c r="F1305" s="344"/>
      <c r="G1305" s="345"/>
      <c r="H1305" s="31"/>
    </row>
    <row r="1306" spans="1:8" s="118" customFormat="1" ht="12" customHeight="1" x14ac:dyDescent="0.3">
      <c r="A1306" s="349"/>
      <c r="B1306" s="177" t="s">
        <v>148</v>
      </c>
      <c r="C1306" s="341"/>
      <c r="D1306" s="344"/>
      <c r="E1306" s="355"/>
      <c r="F1306" s="344"/>
      <c r="G1306" s="345"/>
      <c r="H1306" s="31"/>
    </row>
    <row r="1307" spans="1:8" s="118" customFormat="1" ht="12" customHeight="1" x14ac:dyDescent="0.3">
      <c r="A1307" s="349"/>
      <c r="B1307" s="177" t="s">
        <v>149</v>
      </c>
      <c r="C1307" s="136"/>
      <c r="D1307" s="344"/>
      <c r="E1307" s="355"/>
      <c r="F1307" s="344"/>
      <c r="G1307" s="345"/>
      <c r="H1307" s="31"/>
    </row>
    <row r="1308" spans="1:8" s="118" customFormat="1" ht="11.25" customHeight="1" x14ac:dyDescent="0.3">
      <c r="A1308" s="135"/>
      <c r="B1308" s="184" t="s">
        <v>83</v>
      </c>
      <c r="C1308" s="339" t="s">
        <v>23</v>
      </c>
      <c r="D1308" s="354"/>
      <c r="E1308" s="356"/>
      <c r="F1308" s="136"/>
      <c r="G1308" s="346"/>
      <c r="H1308" s="31"/>
    </row>
    <row r="1309" spans="1:8" s="118" customFormat="1" ht="12" customHeight="1" x14ac:dyDescent="0.3">
      <c r="A1309" s="357">
        <v>1254</v>
      </c>
      <c r="B1309" s="177" t="s">
        <v>84</v>
      </c>
      <c r="C1309" s="340"/>
      <c r="D1309" s="339" t="s">
        <v>55</v>
      </c>
      <c r="E1309" s="351">
        <v>46</v>
      </c>
      <c r="F1309" s="339">
        <v>5270</v>
      </c>
      <c r="G1309" s="342" t="s">
        <v>10</v>
      </c>
      <c r="H1309" s="31"/>
    </row>
    <row r="1310" spans="1:8" s="118" customFormat="1" ht="12" customHeight="1" x14ac:dyDescent="0.3">
      <c r="A1310" s="358"/>
      <c r="B1310" s="176" t="s">
        <v>85</v>
      </c>
      <c r="C1310" s="340"/>
      <c r="D1310" s="340"/>
      <c r="E1310" s="352"/>
      <c r="F1310" s="340"/>
      <c r="G1310" s="343"/>
      <c r="H1310" s="31"/>
    </row>
    <row r="1311" spans="1:8" s="118" customFormat="1" ht="12" customHeight="1" x14ac:dyDescent="0.3">
      <c r="A1311" s="358"/>
      <c r="B1311" s="177" t="s">
        <v>86</v>
      </c>
      <c r="C1311" s="340"/>
      <c r="D1311" s="340"/>
      <c r="E1311" s="352"/>
      <c r="F1311" s="340"/>
      <c r="G1311" s="343"/>
      <c r="H1311" s="31"/>
    </row>
    <row r="1312" spans="1:8" s="118" customFormat="1" ht="12" customHeight="1" x14ac:dyDescent="0.3">
      <c r="A1312" s="358"/>
      <c r="B1312" s="177" t="s">
        <v>87</v>
      </c>
      <c r="C1312" s="340"/>
      <c r="D1312" s="340"/>
      <c r="E1312" s="352"/>
      <c r="F1312" s="340"/>
      <c r="G1312" s="343"/>
      <c r="H1312" s="31"/>
    </row>
    <row r="1313" spans="1:8" s="118" customFormat="1" ht="12" customHeight="1" x14ac:dyDescent="0.3">
      <c r="A1313" s="358"/>
      <c r="B1313" s="177" t="s">
        <v>88</v>
      </c>
      <c r="C1313" s="340"/>
      <c r="D1313" s="340"/>
      <c r="E1313" s="352"/>
      <c r="F1313" s="340"/>
      <c r="G1313" s="343"/>
      <c r="H1313" s="31"/>
    </row>
    <row r="1314" spans="1:8" s="118" customFormat="1" ht="12" customHeight="1" x14ac:dyDescent="0.3">
      <c r="A1314" s="358"/>
      <c r="B1314" s="176" t="s">
        <v>89</v>
      </c>
      <c r="C1314" s="340"/>
      <c r="D1314" s="340"/>
      <c r="E1314" s="352"/>
      <c r="F1314" s="340"/>
      <c r="G1314" s="343"/>
      <c r="H1314" s="31"/>
    </row>
    <row r="1315" spans="1:8" s="118" customFormat="1" ht="12" customHeight="1" x14ac:dyDescent="0.3">
      <c r="A1315" s="358"/>
      <c r="B1315" s="177" t="s">
        <v>90</v>
      </c>
      <c r="C1315" s="340"/>
      <c r="D1315" s="340"/>
      <c r="E1315" s="352"/>
      <c r="F1315" s="340"/>
      <c r="G1315" s="343"/>
      <c r="H1315" s="31"/>
    </row>
    <row r="1316" spans="1:8" s="118" customFormat="1" ht="12" customHeight="1" x14ac:dyDescent="0.3">
      <c r="A1316" s="358"/>
      <c r="B1316" s="177" t="s">
        <v>91</v>
      </c>
      <c r="C1316" s="340"/>
      <c r="D1316" s="340"/>
      <c r="E1316" s="352"/>
      <c r="F1316" s="340"/>
      <c r="G1316" s="343"/>
      <c r="H1316" s="31"/>
    </row>
    <row r="1317" spans="1:8" s="118" customFormat="1" ht="12" customHeight="1" x14ac:dyDescent="0.3">
      <c r="A1317" s="358"/>
      <c r="B1317" s="176" t="s">
        <v>92</v>
      </c>
      <c r="C1317" s="340"/>
      <c r="D1317" s="340"/>
      <c r="E1317" s="352"/>
      <c r="F1317" s="340"/>
      <c r="G1317" s="343"/>
      <c r="H1317" s="31"/>
    </row>
    <row r="1318" spans="1:8" s="118" customFormat="1" ht="12" customHeight="1" x14ac:dyDescent="0.3">
      <c r="A1318" s="358"/>
      <c r="B1318" s="177" t="s">
        <v>93</v>
      </c>
      <c r="C1318" s="340"/>
      <c r="D1318" s="340"/>
      <c r="E1318" s="352"/>
      <c r="F1318" s="340"/>
      <c r="G1318" s="343"/>
      <c r="H1318" s="31"/>
    </row>
    <row r="1319" spans="1:8" s="118" customFormat="1" ht="12" customHeight="1" x14ac:dyDescent="0.3">
      <c r="A1319" s="358"/>
      <c r="B1319" s="176" t="s">
        <v>94</v>
      </c>
      <c r="C1319" s="340"/>
      <c r="D1319" s="340"/>
      <c r="E1319" s="352"/>
      <c r="F1319" s="340"/>
      <c r="G1319" s="343"/>
      <c r="H1319" s="31"/>
    </row>
    <row r="1320" spans="1:8" s="118" customFormat="1" ht="12" customHeight="1" x14ac:dyDescent="0.3">
      <c r="A1320" s="358"/>
      <c r="B1320" s="177" t="s">
        <v>95</v>
      </c>
      <c r="C1320" s="340"/>
      <c r="D1320" s="340"/>
      <c r="E1320" s="352"/>
      <c r="F1320" s="340"/>
      <c r="G1320" s="343"/>
      <c r="H1320" s="31"/>
    </row>
    <row r="1321" spans="1:8" s="118" customFormat="1" ht="12" customHeight="1" x14ac:dyDescent="0.3">
      <c r="A1321" s="358"/>
      <c r="B1321" s="177" t="s">
        <v>96</v>
      </c>
      <c r="C1321" s="340"/>
      <c r="D1321" s="340"/>
      <c r="E1321" s="352"/>
      <c r="F1321" s="340"/>
      <c r="G1321" s="343"/>
      <c r="H1321" s="31"/>
    </row>
    <row r="1322" spans="1:8" s="118" customFormat="1" ht="12" customHeight="1" x14ac:dyDescent="0.3">
      <c r="A1322" s="358"/>
      <c r="B1322" s="177" t="s">
        <v>79</v>
      </c>
      <c r="C1322" s="340"/>
      <c r="D1322" s="340"/>
      <c r="E1322" s="352"/>
      <c r="F1322" s="340"/>
      <c r="G1322" s="343"/>
      <c r="H1322" s="31"/>
    </row>
    <row r="1323" spans="1:8" s="118" customFormat="1" ht="12" customHeight="1" x14ac:dyDescent="0.3">
      <c r="A1323" s="358"/>
      <c r="B1323" s="184" t="s">
        <v>97</v>
      </c>
      <c r="C1323" s="340"/>
      <c r="D1323" s="340"/>
      <c r="E1323" s="352"/>
      <c r="F1323" s="340"/>
      <c r="G1323" s="343"/>
      <c r="H1323" s="31"/>
    </row>
    <row r="1324" spans="1:8" s="118" customFormat="1" ht="12" customHeight="1" x14ac:dyDescent="0.3">
      <c r="A1324" s="358"/>
      <c r="B1324" s="177" t="s">
        <v>98</v>
      </c>
      <c r="C1324" s="340"/>
      <c r="D1324" s="340"/>
      <c r="E1324" s="352"/>
      <c r="F1324" s="340"/>
      <c r="G1324" s="343"/>
      <c r="H1324" s="31"/>
    </row>
    <row r="1325" spans="1:8" s="118" customFormat="1" ht="12" customHeight="1" x14ac:dyDescent="0.3">
      <c r="A1325" s="358"/>
      <c r="B1325" s="176" t="s">
        <v>99</v>
      </c>
      <c r="C1325" s="340"/>
      <c r="D1325" s="340"/>
      <c r="E1325" s="352"/>
      <c r="F1325" s="340"/>
      <c r="G1325" s="343"/>
      <c r="H1325" s="31"/>
    </row>
    <row r="1326" spans="1:8" s="118" customFormat="1" ht="12" customHeight="1" x14ac:dyDescent="0.3">
      <c r="A1326" s="358"/>
      <c r="B1326" s="176" t="s">
        <v>100</v>
      </c>
      <c r="C1326" s="340"/>
      <c r="D1326" s="340"/>
      <c r="E1326" s="352"/>
      <c r="F1326" s="340"/>
      <c r="G1326" s="343"/>
      <c r="H1326" s="31"/>
    </row>
    <row r="1327" spans="1:8" s="118" customFormat="1" ht="12" customHeight="1" x14ac:dyDescent="0.3">
      <c r="A1327" s="358"/>
      <c r="B1327" s="176" t="s">
        <v>101</v>
      </c>
      <c r="C1327" s="340"/>
      <c r="D1327" s="340"/>
      <c r="E1327" s="352"/>
      <c r="F1327" s="340"/>
      <c r="G1327" s="343"/>
      <c r="H1327" s="31"/>
    </row>
    <row r="1328" spans="1:8" s="118" customFormat="1" ht="12" customHeight="1" x14ac:dyDescent="0.3">
      <c r="A1328" s="358"/>
      <c r="B1328" s="177" t="s">
        <v>102</v>
      </c>
      <c r="C1328" s="340"/>
      <c r="D1328" s="340"/>
      <c r="E1328" s="352"/>
      <c r="F1328" s="340"/>
      <c r="G1328" s="343"/>
      <c r="H1328" s="31"/>
    </row>
    <row r="1329" spans="1:8" s="118" customFormat="1" ht="12" customHeight="1" x14ac:dyDescent="0.3">
      <c r="A1329" s="358"/>
      <c r="B1329" s="177" t="s">
        <v>103</v>
      </c>
      <c r="C1329" s="340"/>
      <c r="D1329" s="340"/>
      <c r="E1329" s="352"/>
      <c r="F1329" s="340"/>
      <c r="G1329" s="343"/>
      <c r="H1329" s="31"/>
    </row>
    <row r="1330" spans="1:8" s="118" customFormat="1" ht="12" customHeight="1" x14ac:dyDescent="0.3">
      <c r="A1330" s="358"/>
      <c r="B1330" s="176" t="s">
        <v>104</v>
      </c>
      <c r="C1330" s="340"/>
      <c r="D1330" s="340"/>
      <c r="E1330" s="352"/>
      <c r="F1330" s="340"/>
      <c r="G1330" s="343"/>
      <c r="H1330" s="31"/>
    </row>
    <row r="1331" spans="1:8" s="118" customFormat="1" ht="12" customHeight="1" x14ac:dyDescent="0.3">
      <c r="A1331" s="358"/>
      <c r="B1331" s="176" t="s">
        <v>105</v>
      </c>
      <c r="C1331" s="340"/>
      <c r="D1331" s="340"/>
      <c r="E1331" s="352"/>
      <c r="F1331" s="340"/>
      <c r="G1331" s="343"/>
      <c r="H1331" s="31"/>
    </row>
    <row r="1332" spans="1:8" s="118" customFormat="1" ht="12" customHeight="1" x14ac:dyDescent="0.3">
      <c r="A1332" s="358"/>
      <c r="B1332" s="177" t="s">
        <v>106</v>
      </c>
      <c r="C1332" s="340"/>
      <c r="D1332" s="340"/>
      <c r="E1332" s="352"/>
      <c r="F1332" s="340"/>
      <c r="G1332" s="343"/>
      <c r="H1332" s="31"/>
    </row>
    <row r="1333" spans="1:8" s="118" customFormat="1" ht="12" customHeight="1" x14ac:dyDescent="0.3">
      <c r="A1333" s="358"/>
      <c r="B1333" s="177" t="s">
        <v>107</v>
      </c>
      <c r="C1333" s="340"/>
      <c r="D1333" s="340"/>
      <c r="E1333" s="352"/>
      <c r="F1333" s="340"/>
      <c r="G1333" s="343"/>
      <c r="H1333" s="31"/>
    </row>
    <row r="1334" spans="1:8" s="118" customFormat="1" ht="12" customHeight="1" x14ac:dyDescent="0.3">
      <c r="A1334" s="358"/>
      <c r="B1334" s="177" t="s">
        <v>108</v>
      </c>
      <c r="C1334" s="340"/>
      <c r="D1334" s="340"/>
      <c r="E1334" s="352"/>
      <c r="F1334" s="340"/>
      <c r="G1334" s="343"/>
      <c r="H1334" s="31"/>
    </row>
    <row r="1335" spans="1:8" s="118" customFormat="1" ht="12" customHeight="1" x14ac:dyDescent="0.3">
      <c r="A1335" s="358"/>
      <c r="B1335" s="177" t="s">
        <v>109</v>
      </c>
      <c r="C1335" s="340"/>
      <c r="D1335" s="340"/>
      <c r="E1335" s="352"/>
      <c r="F1335" s="340"/>
      <c r="G1335" s="343"/>
      <c r="H1335" s="31"/>
    </row>
    <row r="1336" spans="1:8" s="118" customFormat="1" ht="12" customHeight="1" x14ac:dyDescent="0.3">
      <c r="A1336" s="358"/>
      <c r="B1336" s="177" t="s">
        <v>110</v>
      </c>
      <c r="C1336" s="340"/>
      <c r="D1336" s="340"/>
      <c r="E1336" s="352"/>
      <c r="F1336" s="340"/>
      <c r="G1336" s="343"/>
      <c r="H1336" s="31"/>
    </row>
    <row r="1337" spans="1:8" s="118" customFormat="1" ht="12" customHeight="1" x14ac:dyDescent="0.3">
      <c r="A1337" s="358"/>
      <c r="B1337" s="177" t="s">
        <v>111</v>
      </c>
      <c r="C1337" s="340"/>
      <c r="D1337" s="340"/>
      <c r="E1337" s="352"/>
      <c r="F1337" s="340"/>
      <c r="G1337" s="343"/>
      <c r="H1337" s="31"/>
    </row>
    <row r="1338" spans="1:8" s="118" customFormat="1" ht="12" customHeight="1" x14ac:dyDescent="0.3">
      <c r="A1338" s="358"/>
      <c r="B1338" s="177" t="s">
        <v>112</v>
      </c>
      <c r="C1338" s="340"/>
      <c r="D1338" s="340"/>
      <c r="E1338" s="352"/>
      <c r="F1338" s="340"/>
      <c r="G1338" s="343"/>
      <c r="H1338" s="31"/>
    </row>
    <row r="1339" spans="1:8" s="118" customFormat="1" ht="12" customHeight="1" x14ac:dyDescent="0.3">
      <c r="A1339" s="358"/>
      <c r="B1339" s="177" t="s">
        <v>113</v>
      </c>
      <c r="C1339" s="340"/>
      <c r="D1339" s="340"/>
      <c r="E1339" s="352"/>
      <c r="F1339" s="340"/>
      <c r="G1339" s="343"/>
      <c r="H1339" s="31"/>
    </row>
    <row r="1340" spans="1:8" s="118" customFormat="1" ht="12" customHeight="1" x14ac:dyDescent="0.3">
      <c r="A1340" s="358"/>
      <c r="B1340" s="177" t="s">
        <v>114</v>
      </c>
      <c r="C1340" s="340"/>
      <c r="D1340" s="340"/>
      <c r="E1340" s="352"/>
      <c r="F1340" s="340"/>
      <c r="G1340" s="343"/>
      <c r="H1340" s="31"/>
    </row>
    <row r="1341" spans="1:8" s="118" customFormat="1" ht="12" customHeight="1" x14ac:dyDescent="0.3">
      <c r="A1341" s="358"/>
      <c r="B1341" s="177" t="s">
        <v>115</v>
      </c>
      <c r="C1341" s="340"/>
      <c r="D1341" s="340"/>
      <c r="E1341" s="352"/>
      <c r="F1341" s="340"/>
      <c r="G1341" s="343"/>
      <c r="H1341" s="31"/>
    </row>
    <row r="1342" spans="1:8" s="118" customFormat="1" ht="12" customHeight="1" x14ac:dyDescent="0.3">
      <c r="A1342" s="358"/>
      <c r="B1342" s="177" t="s">
        <v>116</v>
      </c>
      <c r="C1342" s="340"/>
      <c r="D1342" s="340"/>
      <c r="E1342" s="352"/>
      <c r="F1342" s="340"/>
      <c r="G1342" s="343"/>
      <c r="H1342" s="31"/>
    </row>
    <row r="1343" spans="1:8" s="118" customFormat="1" ht="12" customHeight="1" x14ac:dyDescent="0.3">
      <c r="A1343" s="358"/>
      <c r="B1343" s="177" t="s">
        <v>117</v>
      </c>
      <c r="C1343" s="340"/>
      <c r="D1343" s="340"/>
      <c r="E1343" s="352"/>
      <c r="F1343" s="340"/>
      <c r="G1343" s="343"/>
      <c r="H1343" s="31"/>
    </row>
    <row r="1344" spans="1:8" s="118" customFormat="1" x14ac:dyDescent="0.3">
      <c r="A1344" s="358"/>
      <c r="B1344" s="177" t="s">
        <v>118</v>
      </c>
      <c r="C1344" s="340"/>
      <c r="D1344" s="340"/>
      <c r="E1344" s="352"/>
      <c r="F1344" s="340"/>
      <c r="G1344" s="343"/>
      <c r="H1344" s="31"/>
    </row>
    <row r="1345" spans="1:8" s="118" customFormat="1" x14ac:dyDescent="0.3">
      <c r="A1345" s="358"/>
      <c r="B1345" s="177" t="s">
        <v>119</v>
      </c>
      <c r="C1345" s="340"/>
      <c r="D1345" s="340"/>
      <c r="E1345" s="352"/>
      <c r="F1345" s="340"/>
      <c r="G1345" s="343"/>
      <c r="H1345" s="31"/>
    </row>
    <row r="1346" spans="1:8" s="118" customFormat="1" x14ac:dyDescent="0.3">
      <c r="A1346" s="358"/>
      <c r="B1346" s="177" t="s">
        <v>120</v>
      </c>
      <c r="C1346" s="340"/>
      <c r="D1346" s="340"/>
      <c r="E1346" s="352"/>
      <c r="F1346" s="340"/>
      <c r="G1346" s="343"/>
      <c r="H1346" s="31"/>
    </row>
    <row r="1347" spans="1:8" s="118" customFormat="1" x14ac:dyDescent="0.3">
      <c r="A1347" s="358"/>
      <c r="B1347" s="177" t="s">
        <v>121</v>
      </c>
      <c r="C1347" s="340"/>
      <c r="D1347" s="340"/>
      <c r="E1347" s="352"/>
      <c r="F1347" s="340"/>
      <c r="G1347" s="343"/>
      <c r="H1347" s="31"/>
    </row>
    <row r="1348" spans="1:8" s="118" customFormat="1" x14ac:dyDescent="0.3">
      <c r="A1348" s="358"/>
      <c r="B1348" s="177" t="s">
        <v>122</v>
      </c>
      <c r="C1348" s="340"/>
      <c r="D1348" s="340"/>
      <c r="E1348" s="352"/>
      <c r="F1348" s="340"/>
      <c r="G1348" s="343"/>
      <c r="H1348" s="31"/>
    </row>
    <row r="1349" spans="1:8" s="118" customFormat="1" x14ac:dyDescent="0.3">
      <c r="A1349" s="358"/>
      <c r="B1349" s="177" t="s">
        <v>123</v>
      </c>
      <c r="C1349" s="340"/>
      <c r="D1349" s="340"/>
      <c r="E1349" s="352"/>
      <c r="F1349" s="340"/>
      <c r="G1349" s="343"/>
      <c r="H1349" s="31"/>
    </row>
    <row r="1350" spans="1:8" s="118" customFormat="1" x14ac:dyDescent="0.3">
      <c r="A1350" s="358"/>
      <c r="B1350" s="177" t="s">
        <v>124</v>
      </c>
      <c r="C1350" s="340"/>
      <c r="D1350" s="340"/>
      <c r="E1350" s="352"/>
      <c r="F1350" s="340"/>
      <c r="G1350" s="343"/>
      <c r="H1350" s="31"/>
    </row>
    <row r="1351" spans="1:8" s="118" customFormat="1" x14ac:dyDescent="0.3">
      <c r="A1351" s="358"/>
      <c r="B1351" s="177" t="s">
        <v>147</v>
      </c>
      <c r="C1351" s="341"/>
      <c r="D1351" s="340"/>
      <c r="E1351" s="352"/>
      <c r="F1351" s="340"/>
      <c r="G1351" s="343"/>
      <c r="H1351" s="31"/>
    </row>
    <row r="1352" spans="1:8" s="118" customFormat="1" x14ac:dyDescent="0.3">
      <c r="A1352" s="359"/>
      <c r="B1352" s="177" t="s">
        <v>148</v>
      </c>
      <c r="C1352" s="341"/>
      <c r="D1352" s="341"/>
      <c r="E1352" s="353"/>
      <c r="F1352" s="341"/>
      <c r="G1352" s="341"/>
      <c r="H1352" s="31"/>
    </row>
    <row r="1353" spans="1:8" s="118" customFormat="1" x14ac:dyDescent="0.3">
      <c r="A1353" s="359"/>
      <c r="B1353" s="177" t="s">
        <v>149</v>
      </c>
      <c r="C1353" s="341"/>
      <c r="D1353" s="341"/>
      <c r="E1353" s="353"/>
      <c r="F1353" s="341"/>
      <c r="G1353" s="341"/>
      <c r="H1353" s="31"/>
    </row>
    <row r="1354" spans="1:8" s="118" customFormat="1" x14ac:dyDescent="0.3">
      <c r="A1354" s="359"/>
      <c r="C1354" s="350"/>
      <c r="D1354" s="341"/>
      <c r="E1354" s="353"/>
      <c r="F1354" s="341"/>
      <c r="G1354" s="341"/>
      <c r="H1354" s="31"/>
    </row>
    <row r="1355" spans="1:8" s="1" customFormat="1" x14ac:dyDescent="0.3">
      <c r="A1355" s="134"/>
      <c r="B1355" s="16" t="s">
        <v>13</v>
      </c>
      <c r="C1355" s="149"/>
      <c r="D1355" s="16"/>
      <c r="E1355" s="89"/>
      <c r="F1355" s="16">
        <f>SUM(F1262:F1309)</f>
        <v>10170</v>
      </c>
      <c r="G1355" s="16"/>
      <c r="H1355" s="31"/>
    </row>
    <row r="1356" spans="1:8" s="1" customFormat="1" ht="27.75" customHeight="1" x14ac:dyDescent="0.3">
      <c r="A1356" s="1">
        <v>1255</v>
      </c>
      <c r="B1356" s="150" t="s">
        <v>73</v>
      </c>
      <c r="C1356" s="57"/>
      <c r="D1356" s="149"/>
      <c r="E1356" s="149"/>
      <c r="F1356" s="149"/>
      <c r="G1356" s="149"/>
      <c r="H1356" s="31"/>
    </row>
    <row r="1357" spans="1:8" s="118" customFormat="1" x14ac:dyDescent="0.3">
      <c r="A1357" s="158">
        <v>1256</v>
      </c>
      <c r="B1357" s="285" t="s">
        <v>470</v>
      </c>
      <c r="C1357" s="226" t="s">
        <v>25</v>
      </c>
      <c r="D1357" s="83" t="s">
        <v>16</v>
      </c>
      <c r="E1357" s="128">
        <v>3</v>
      </c>
      <c r="F1357" s="223">
        <f>16155*E1357</f>
        <v>48465</v>
      </c>
      <c r="G1357" s="223" t="s">
        <v>10</v>
      </c>
      <c r="H1357" s="31"/>
    </row>
    <row r="1358" spans="1:8" s="118" customFormat="1" x14ac:dyDescent="0.3">
      <c r="A1358" s="158">
        <v>1257</v>
      </c>
      <c r="B1358" s="286" t="s">
        <v>471</v>
      </c>
      <c r="C1358" s="226" t="s">
        <v>25</v>
      </c>
      <c r="D1358" s="83" t="s">
        <v>16</v>
      </c>
      <c r="E1358" s="128">
        <v>1</v>
      </c>
      <c r="F1358" s="223">
        <v>34000</v>
      </c>
      <c r="G1358" s="223" t="s">
        <v>10</v>
      </c>
      <c r="H1358" s="31"/>
    </row>
    <row r="1359" spans="1:8" s="118" customFormat="1" x14ac:dyDescent="0.3">
      <c r="A1359" s="158">
        <v>1258</v>
      </c>
      <c r="B1359" s="286" t="s">
        <v>472</v>
      </c>
      <c r="C1359" s="226" t="s">
        <v>25</v>
      </c>
      <c r="D1359" s="83" t="s">
        <v>16</v>
      </c>
      <c r="E1359" s="128">
        <v>2</v>
      </c>
      <c r="F1359" s="223">
        <v>30000</v>
      </c>
      <c r="G1359" s="223" t="s">
        <v>10</v>
      </c>
      <c r="H1359" s="31"/>
    </row>
    <row r="1360" spans="1:8" s="118" customFormat="1" x14ac:dyDescent="0.3">
      <c r="A1360" s="158">
        <v>1259</v>
      </c>
      <c r="B1360" s="287" t="s">
        <v>473</v>
      </c>
      <c r="C1360" s="226" t="s">
        <v>25</v>
      </c>
      <c r="D1360" s="83" t="s">
        <v>16</v>
      </c>
      <c r="E1360" s="128">
        <v>2</v>
      </c>
      <c r="F1360" s="223">
        <v>9000</v>
      </c>
      <c r="G1360" s="223" t="s">
        <v>10</v>
      </c>
      <c r="H1360" s="31"/>
    </row>
    <row r="1361" spans="1:8" s="118" customFormat="1" x14ac:dyDescent="0.3">
      <c r="A1361" s="158">
        <v>1260</v>
      </c>
      <c r="B1361" s="287" t="s">
        <v>474</v>
      </c>
      <c r="C1361" s="226" t="s">
        <v>25</v>
      </c>
      <c r="D1361" s="83" t="s">
        <v>16</v>
      </c>
      <c r="E1361" s="128">
        <v>2</v>
      </c>
      <c r="F1361" s="223">
        <v>9000</v>
      </c>
      <c r="G1361" s="223" t="s">
        <v>10</v>
      </c>
      <c r="H1361" s="31"/>
    </row>
    <row r="1362" spans="1:8" s="118" customFormat="1" x14ac:dyDescent="0.3">
      <c r="A1362" s="134">
        <v>1261</v>
      </c>
      <c r="B1362" s="287" t="s">
        <v>475</v>
      </c>
      <c r="C1362" s="226" t="s">
        <v>25</v>
      </c>
      <c r="D1362" s="83" t="s">
        <v>16</v>
      </c>
      <c r="E1362" s="128">
        <v>2</v>
      </c>
      <c r="F1362" s="223">
        <v>20000</v>
      </c>
      <c r="G1362" s="223" t="s">
        <v>10</v>
      </c>
      <c r="H1362" s="31"/>
    </row>
    <row r="1363" spans="1:8" s="118" customFormat="1" x14ac:dyDescent="0.3">
      <c r="A1363" s="158"/>
      <c r="B1363" s="16" t="s">
        <v>13</v>
      </c>
      <c r="C1363" s="226"/>
      <c r="D1363" s="83"/>
      <c r="E1363" s="284">
        <f>SUM(E1357:E1362)</f>
        <v>12</v>
      </c>
      <c r="F1363" s="89">
        <v>200000</v>
      </c>
      <c r="G1363" s="3"/>
      <c r="H1363" s="31"/>
    </row>
    <row r="1364" spans="1:8" s="118" customFormat="1" x14ac:dyDescent="0.3">
      <c r="A1364" s="158">
        <v>1262</v>
      </c>
      <c r="B1364" s="121" t="s">
        <v>72</v>
      </c>
      <c r="C1364" s="6"/>
      <c r="D1364" s="115"/>
      <c r="E1364" s="83"/>
      <c r="G1364" s="16"/>
      <c r="H1364" s="31"/>
    </row>
    <row r="1365" spans="1:8" ht="409.6" x14ac:dyDescent="0.3">
      <c r="A1365" s="158">
        <v>1263</v>
      </c>
      <c r="B1365" s="221" t="s">
        <v>476</v>
      </c>
      <c r="C1365" s="4" t="s">
        <v>53</v>
      </c>
      <c r="D1365" s="2" t="s">
        <v>16</v>
      </c>
      <c r="E1365" s="77">
        <v>1292</v>
      </c>
      <c r="F1365" s="77">
        <v>262380</v>
      </c>
      <c r="G1365" s="3" t="s">
        <v>10</v>
      </c>
      <c r="H1365" s="31"/>
    </row>
    <row r="1366" spans="1:8" s="1" customFormat="1" x14ac:dyDescent="0.3">
      <c r="A1366" s="158">
        <v>1264</v>
      </c>
      <c r="B1366" s="66" t="s">
        <v>13</v>
      </c>
      <c r="F1366" s="35">
        <v>262380</v>
      </c>
      <c r="H1366" s="31"/>
    </row>
    <row r="1367" spans="1:8" ht="28.8" x14ac:dyDescent="0.3">
      <c r="A1367" s="158">
        <v>1265</v>
      </c>
      <c r="B1367" s="38" t="s">
        <v>51</v>
      </c>
      <c r="C1367" s="108"/>
      <c r="D1367" s="24"/>
      <c r="E1367" s="35"/>
      <c r="G1367" s="24"/>
      <c r="H1367" s="31"/>
    </row>
    <row r="1368" spans="1:8" s="1" customFormat="1" x14ac:dyDescent="0.3">
      <c r="A1368" s="236">
        <v>1266</v>
      </c>
      <c r="B1368" s="226" t="s">
        <v>1208</v>
      </c>
      <c r="C1368" s="226" t="s">
        <v>150</v>
      </c>
      <c r="D1368" s="227" t="s">
        <v>74</v>
      </c>
      <c r="E1368" s="227">
        <v>86</v>
      </c>
      <c r="F1368" s="127">
        <v>32000</v>
      </c>
      <c r="G1368" s="239" t="s">
        <v>57</v>
      </c>
      <c r="H1368" s="31"/>
    </row>
    <row r="1369" spans="1:8" s="1" customFormat="1" ht="21" customHeight="1" x14ac:dyDescent="0.3">
      <c r="A1369" s="236">
        <v>1267</v>
      </c>
      <c r="B1369" s="226" t="s">
        <v>984</v>
      </c>
      <c r="C1369" s="226" t="s">
        <v>150</v>
      </c>
      <c r="D1369" s="227" t="s">
        <v>74</v>
      </c>
      <c r="E1369" s="227">
        <v>258</v>
      </c>
      <c r="F1369" s="127">
        <v>45000</v>
      </c>
      <c r="G1369" s="239" t="s">
        <v>57</v>
      </c>
      <c r="H1369" s="31"/>
    </row>
    <row r="1370" spans="1:8" s="1" customFormat="1" ht="17.25" customHeight="1" x14ac:dyDescent="0.3">
      <c r="A1370" s="236">
        <v>1268</v>
      </c>
      <c r="B1370" s="226" t="s">
        <v>1209</v>
      </c>
      <c r="C1370" s="226" t="s">
        <v>150</v>
      </c>
      <c r="D1370" s="227" t="s">
        <v>74</v>
      </c>
      <c r="E1370" s="227">
        <v>48</v>
      </c>
      <c r="F1370" s="127">
        <v>21000</v>
      </c>
      <c r="G1370" s="239" t="s">
        <v>57</v>
      </c>
      <c r="H1370" s="31"/>
    </row>
    <row r="1371" spans="1:8" s="1" customFormat="1" ht="16.5" customHeight="1" x14ac:dyDescent="0.3">
      <c r="A1371" s="236">
        <v>1269</v>
      </c>
      <c r="B1371" s="226" t="s">
        <v>1210</v>
      </c>
      <c r="C1371" s="226" t="s">
        <v>150</v>
      </c>
      <c r="D1371" s="227" t="s">
        <v>74</v>
      </c>
      <c r="E1371" s="227">
        <v>44</v>
      </c>
      <c r="F1371" s="127">
        <v>20500</v>
      </c>
      <c r="G1371" s="223" t="s">
        <v>56</v>
      </c>
      <c r="H1371" s="31"/>
    </row>
    <row r="1372" spans="1:8" s="1" customFormat="1" ht="16.5" customHeight="1" x14ac:dyDescent="0.3">
      <c r="A1372" s="236">
        <v>1270</v>
      </c>
      <c r="B1372" s="226" t="s">
        <v>1211</v>
      </c>
      <c r="C1372" s="226" t="s">
        <v>150</v>
      </c>
      <c r="D1372" s="227" t="s">
        <v>74</v>
      </c>
      <c r="E1372" s="227">
        <v>44</v>
      </c>
      <c r="F1372" s="127">
        <v>20500</v>
      </c>
      <c r="G1372" s="239" t="s">
        <v>56</v>
      </c>
      <c r="H1372" s="31"/>
    </row>
    <row r="1373" spans="1:8" s="1" customFormat="1" ht="13.5" customHeight="1" x14ac:dyDescent="0.3">
      <c r="A1373" s="236">
        <v>1271</v>
      </c>
      <c r="B1373" s="226" t="s">
        <v>1212</v>
      </c>
      <c r="C1373" s="226" t="s">
        <v>151</v>
      </c>
      <c r="D1373" s="227" t="s">
        <v>15</v>
      </c>
      <c r="E1373" s="227">
        <v>72</v>
      </c>
      <c r="F1373" s="127">
        <v>29800</v>
      </c>
      <c r="G1373" s="239" t="s">
        <v>56</v>
      </c>
      <c r="H1373" s="31"/>
    </row>
    <row r="1374" spans="1:8" s="1" customFormat="1" ht="17.25" customHeight="1" x14ac:dyDescent="0.3">
      <c r="A1374" s="236">
        <v>1272</v>
      </c>
      <c r="B1374" s="226" t="s">
        <v>1213</v>
      </c>
      <c r="C1374" s="226" t="s">
        <v>151</v>
      </c>
      <c r="D1374" s="227" t="s">
        <v>15</v>
      </c>
      <c r="E1374" s="227">
        <v>24</v>
      </c>
      <c r="F1374" s="127">
        <v>12000</v>
      </c>
      <c r="G1374" s="239" t="s">
        <v>57</v>
      </c>
      <c r="H1374" s="31"/>
    </row>
    <row r="1375" spans="1:8" s="1" customFormat="1" x14ac:dyDescent="0.3">
      <c r="A1375" s="236">
        <v>1273</v>
      </c>
      <c r="B1375" s="226" t="s">
        <v>1214</v>
      </c>
      <c r="C1375" s="226" t="s">
        <v>151</v>
      </c>
      <c r="D1375" s="227" t="s">
        <v>15</v>
      </c>
      <c r="E1375" s="227">
        <v>16</v>
      </c>
      <c r="F1375" s="185">
        <v>8900</v>
      </c>
      <c r="G1375" s="239" t="s">
        <v>56</v>
      </c>
      <c r="H1375" s="31"/>
    </row>
    <row r="1376" spans="1:8" s="118" customFormat="1" x14ac:dyDescent="0.3">
      <c r="A1376" s="236">
        <v>1274</v>
      </c>
      <c r="B1376" s="226" t="s">
        <v>870</v>
      </c>
      <c r="C1376" s="226" t="s">
        <v>151</v>
      </c>
      <c r="D1376" s="227" t="s">
        <v>15</v>
      </c>
      <c r="E1376" s="227">
        <v>12</v>
      </c>
      <c r="F1376" s="185">
        <v>8000</v>
      </c>
      <c r="G1376" s="239" t="s">
        <v>80</v>
      </c>
      <c r="H1376" s="31"/>
    </row>
    <row r="1377" spans="1:8" s="1" customFormat="1" x14ac:dyDescent="0.3">
      <c r="A1377" s="236">
        <v>1275</v>
      </c>
      <c r="B1377" s="226" t="s">
        <v>869</v>
      </c>
      <c r="C1377" s="226" t="s">
        <v>151</v>
      </c>
      <c r="D1377" s="227" t="s">
        <v>15</v>
      </c>
      <c r="E1377" s="227">
        <v>12</v>
      </c>
      <c r="F1377" s="185">
        <v>8000</v>
      </c>
      <c r="G1377" s="239" t="s">
        <v>57</v>
      </c>
      <c r="H1377" s="31"/>
    </row>
    <row r="1378" spans="1:8" s="1" customFormat="1" ht="26.4" x14ac:dyDescent="0.3">
      <c r="A1378" s="236">
        <v>1276</v>
      </c>
      <c r="B1378" s="218" t="s">
        <v>588</v>
      </c>
      <c r="C1378" s="226" t="s">
        <v>589</v>
      </c>
      <c r="D1378" s="227" t="s">
        <v>9</v>
      </c>
      <c r="E1378" s="227">
        <v>125</v>
      </c>
      <c r="F1378" s="185">
        <v>3500</v>
      </c>
      <c r="G1378" s="239" t="s">
        <v>81</v>
      </c>
      <c r="H1378" s="31"/>
    </row>
    <row r="1379" spans="1:8" s="1" customFormat="1" x14ac:dyDescent="0.3">
      <c r="A1379" s="236">
        <v>1277</v>
      </c>
      <c r="B1379" s="314" t="s">
        <v>1215</v>
      </c>
      <c r="C1379" s="139" t="s">
        <v>409</v>
      </c>
      <c r="D1379" s="188" t="s">
        <v>15</v>
      </c>
      <c r="E1379" s="127">
        <v>2</v>
      </c>
      <c r="F1379" s="174">
        <f>E1379*400</f>
        <v>800</v>
      </c>
      <c r="G1379" s="239" t="s">
        <v>57</v>
      </c>
      <c r="H1379" s="31"/>
    </row>
    <row r="1380" spans="1:8" s="1" customFormat="1" x14ac:dyDescent="0.3">
      <c r="A1380" s="236">
        <v>1278</v>
      </c>
      <c r="B1380" s="314" t="s">
        <v>1216</v>
      </c>
      <c r="C1380" s="139" t="s">
        <v>410</v>
      </c>
      <c r="D1380" s="188" t="s">
        <v>15</v>
      </c>
      <c r="E1380" s="127">
        <v>4</v>
      </c>
      <c r="F1380" s="174">
        <f>E1380*400</f>
        <v>1600</v>
      </c>
      <c r="G1380" s="239" t="s">
        <v>81</v>
      </c>
      <c r="H1380" s="31"/>
    </row>
    <row r="1381" spans="1:8" s="1" customFormat="1" x14ac:dyDescent="0.3">
      <c r="A1381" s="236">
        <v>1279</v>
      </c>
      <c r="B1381" s="314" t="s">
        <v>408</v>
      </c>
      <c r="C1381" s="139" t="s">
        <v>409</v>
      </c>
      <c r="D1381" s="188" t="s">
        <v>15</v>
      </c>
      <c r="E1381" s="127">
        <v>3</v>
      </c>
      <c r="F1381" s="174">
        <f>E1381*400</f>
        <v>1200</v>
      </c>
      <c r="G1381" s="239" t="s">
        <v>57</v>
      </c>
      <c r="H1381" s="31"/>
    </row>
    <row r="1382" spans="1:8" s="1" customFormat="1" x14ac:dyDescent="0.3">
      <c r="A1382" s="236">
        <v>1280</v>
      </c>
      <c r="B1382" s="290" t="s">
        <v>1217</v>
      </c>
      <c r="C1382" s="139" t="s">
        <v>409</v>
      </c>
      <c r="D1382" s="188" t="s">
        <v>15</v>
      </c>
      <c r="E1382" s="127">
        <v>2</v>
      </c>
      <c r="F1382" s="174">
        <f>E1382*400</f>
        <v>800</v>
      </c>
      <c r="G1382" s="239" t="s">
        <v>81</v>
      </c>
      <c r="H1382" s="31"/>
    </row>
    <row r="1383" spans="1:8" s="1" customFormat="1" ht="48.75" customHeight="1" x14ac:dyDescent="0.3">
      <c r="A1383" s="236">
        <v>1281</v>
      </c>
      <c r="B1383" s="301" t="s">
        <v>212</v>
      </c>
      <c r="C1383" s="226" t="s">
        <v>174</v>
      </c>
      <c r="D1383" s="227" t="s">
        <v>15</v>
      </c>
      <c r="E1383" s="227">
        <v>1</v>
      </c>
      <c r="F1383" s="77">
        <v>5000</v>
      </c>
      <c r="G1383" s="223" t="s">
        <v>56</v>
      </c>
      <c r="H1383" s="31"/>
    </row>
    <row r="1384" spans="1:8" s="118" customFormat="1" ht="39.6" x14ac:dyDescent="0.3">
      <c r="A1384" s="236">
        <v>1282</v>
      </c>
      <c r="B1384" s="219" t="s">
        <v>213</v>
      </c>
      <c r="C1384" s="226" t="s">
        <v>174</v>
      </c>
      <c r="D1384" s="227" t="s">
        <v>15</v>
      </c>
      <c r="E1384" s="227">
        <v>1</v>
      </c>
      <c r="F1384" s="77">
        <v>5000</v>
      </c>
      <c r="G1384" s="239" t="s">
        <v>81</v>
      </c>
      <c r="H1384" s="31"/>
    </row>
    <row r="1385" spans="1:8" s="118" customFormat="1" ht="38.25" customHeight="1" x14ac:dyDescent="0.3">
      <c r="A1385" s="236">
        <v>1283</v>
      </c>
      <c r="B1385" s="219" t="s">
        <v>330</v>
      </c>
      <c r="C1385" s="226" t="s">
        <v>174</v>
      </c>
      <c r="D1385" s="227" t="s">
        <v>15</v>
      </c>
      <c r="E1385" s="227">
        <v>1</v>
      </c>
      <c r="F1385" s="77">
        <v>5000</v>
      </c>
      <c r="G1385" s="239" t="s">
        <v>81</v>
      </c>
      <c r="H1385" s="31"/>
    </row>
    <row r="1386" spans="1:8" s="118" customFormat="1" ht="40.5" customHeight="1" x14ac:dyDescent="0.3">
      <c r="A1386" s="236">
        <v>1284</v>
      </c>
      <c r="B1386" s="219" t="s">
        <v>331</v>
      </c>
      <c r="C1386" s="226" t="s">
        <v>174</v>
      </c>
      <c r="D1386" s="227" t="s">
        <v>9</v>
      </c>
      <c r="E1386" s="227">
        <v>15</v>
      </c>
      <c r="F1386" s="77">
        <v>5000</v>
      </c>
      <c r="G1386" s="223" t="s">
        <v>80</v>
      </c>
      <c r="H1386" s="31"/>
    </row>
    <row r="1387" spans="1:8" s="118" customFormat="1" ht="43.5" customHeight="1" x14ac:dyDescent="0.3">
      <c r="A1387" s="236">
        <v>1285</v>
      </c>
      <c r="B1387" s="219" t="s">
        <v>401</v>
      </c>
      <c r="C1387" s="226" t="s">
        <v>174</v>
      </c>
      <c r="D1387" s="227" t="s">
        <v>15</v>
      </c>
      <c r="E1387" s="227">
        <v>1</v>
      </c>
      <c r="F1387" s="77">
        <v>5000</v>
      </c>
      <c r="G1387" s="239" t="s">
        <v>81</v>
      </c>
      <c r="H1387" s="31"/>
    </row>
    <row r="1388" spans="1:8" s="118" customFormat="1" ht="42.75" customHeight="1" x14ac:dyDescent="0.3">
      <c r="A1388" s="236">
        <v>1286</v>
      </c>
      <c r="B1388" s="219" t="s">
        <v>402</v>
      </c>
      <c r="C1388" s="226" t="s">
        <v>174</v>
      </c>
      <c r="D1388" s="227" t="s">
        <v>16</v>
      </c>
      <c r="E1388" s="227">
        <v>1</v>
      </c>
      <c r="F1388" s="77">
        <v>5000</v>
      </c>
      <c r="G1388" s="239" t="s">
        <v>81</v>
      </c>
      <c r="H1388" s="31"/>
    </row>
    <row r="1389" spans="1:8" s="118" customFormat="1" ht="41.25" customHeight="1" x14ac:dyDescent="0.3">
      <c r="A1389" s="236">
        <v>1287</v>
      </c>
      <c r="B1389" s="305" t="s">
        <v>412</v>
      </c>
      <c r="C1389" s="226" t="s">
        <v>174</v>
      </c>
      <c r="D1389" s="227" t="s">
        <v>16</v>
      </c>
      <c r="E1389" s="227">
        <v>4</v>
      </c>
      <c r="F1389" s="77">
        <v>5000</v>
      </c>
      <c r="G1389" s="239" t="s">
        <v>81</v>
      </c>
      <c r="H1389" s="31"/>
    </row>
    <row r="1390" spans="1:8" s="118" customFormat="1" ht="44.25" customHeight="1" x14ac:dyDescent="0.3">
      <c r="A1390" s="236">
        <v>1288</v>
      </c>
      <c r="B1390" s="305" t="s">
        <v>413</v>
      </c>
      <c r="C1390" s="226" t="s">
        <v>174</v>
      </c>
      <c r="D1390" s="227" t="s">
        <v>16</v>
      </c>
      <c r="E1390" s="227">
        <v>14</v>
      </c>
      <c r="F1390" s="77">
        <v>5000</v>
      </c>
      <c r="G1390" s="239" t="s">
        <v>81</v>
      </c>
      <c r="H1390" s="31"/>
    </row>
    <row r="1391" spans="1:8" s="118" customFormat="1" ht="46.5" customHeight="1" x14ac:dyDescent="0.3">
      <c r="A1391" s="236">
        <v>1289</v>
      </c>
      <c r="B1391" s="305" t="s">
        <v>414</v>
      </c>
      <c r="C1391" s="226" t="s">
        <v>174</v>
      </c>
      <c r="D1391" s="227" t="s">
        <v>16</v>
      </c>
      <c r="E1391" s="227">
        <v>18</v>
      </c>
      <c r="F1391" s="77">
        <v>5000</v>
      </c>
      <c r="G1391" s="239" t="s">
        <v>81</v>
      </c>
      <c r="H1391" s="31"/>
    </row>
    <row r="1392" spans="1:8" s="118" customFormat="1" ht="40.5" customHeight="1" x14ac:dyDescent="0.3">
      <c r="A1392" s="236">
        <v>1290</v>
      </c>
      <c r="B1392" s="229" t="s">
        <v>801</v>
      </c>
      <c r="C1392" s="226" t="s">
        <v>174</v>
      </c>
      <c r="D1392" s="227" t="s">
        <v>16</v>
      </c>
      <c r="E1392" s="227">
        <v>1</v>
      </c>
      <c r="F1392" s="77">
        <v>5000</v>
      </c>
      <c r="G1392" s="239" t="s">
        <v>57</v>
      </c>
      <c r="H1392" s="31"/>
    </row>
    <row r="1393" spans="1:10" s="118" customFormat="1" ht="41.25" customHeight="1" x14ac:dyDescent="0.3">
      <c r="A1393" s="236">
        <v>1291</v>
      </c>
      <c r="B1393" s="229" t="s">
        <v>802</v>
      </c>
      <c r="C1393" s="226" t="s">
        <v>174</v>
      </c>
      <c r="D1393" s="227" t="s">
        <v>15</v>
      </c>
      <c r="E1393" s="227">
        <v>1</v>
      </c>
      <c r="F1393" s="77">
        <v>5000</v>
      </c>
      <c r="G1393" s="239" t="s">
        <v>81</v>
      </c>
      <c r="H1393" s="31"/>
    </row>
    <row r="1394" spans="1:10" s="118" customFormat="1" ht="41.25" customHeight="1" x14ac:dyDescent="0.3">
      <c r="A1394" s="236">
        <v>1292</v>
      </c>
      <c r="B1394" s="229" t="s">
        <v>803</v>
      </c>
      <c r="C1394" s="226" t="s">
        <v>174</v>
      </c>
      <c r="D1394" s="227" t="s">
        <v>15</v>
      </c>
      <c r="E1394" s="227">
        <v>1</v>
      </c>
      <c r="F1394" s="77">
        <v>5000</v>
      </c>
      <c r="G1394" s="239" t="s">
        <v>80</v>
      </c>
      <c r="H1394" s="31"/>
    </row>
    <row r="1395" spans="1:10" s="118" customFormat="1" ht="42.75" customHeight="1" x14ac:dyDescent="0.3">
      <c r="A1395" s="236">
        <v>1293</v>
      </c>
      <c r="B1395" s="229" t="s">
        <v>804</v>
      </c>
      <c r="C1395" s="226" t="s">
        <v>174</v>
      </c>
      <c r="D1395" s="227" t="s">
        <v>15</v>
      </c>
      <c r="E1395" s="227">
        <v>1</v>
      </c>
      <c r="F1395" s="77">
        <v>5000</v>
      </c>
      <c r="G1395" s="239" t="s">
        <v>80</v>
      </c>
      <c r="H1395" s="31"/>
    </row>
    <row r="1396" spans="1:10" s="118" customFormat="1" ht="39.75" customHeight="1" x14ac:dyDescent="0.3">
      <c r="A1396" s="236">
        <v>1294</v>
      </c>
      <c r="B1396" s="229" t="s">
        <v>805</v>
      </c>
      <c r="C1396" s="226" t="s">
        <v>174</v>
      </c>
      <c r="D1396" s="227" t="s">
        <v>15</v>
      </c>
      <c r="E1396" s="227">
        <v>1</v>
      </c>
      <c r="F1396" s="77">
        <v>5000</v>
      </c>
      <c r="G1396" s="239" t="s">
        <v>80</v>
      </c>
      <c r="H1396" s="31"/>
    </row>
    <row r="1397" spans="1:10" s="118" customFormat="1" x14ac:dyDescent="0.3">
      <c r="A1397" s="236">
        <v>1295</v>
      </c>
      <c r="B1397" s="57" t="s">
        <v>157</v>
      </c>
      <c r="C1397" s="57"/>
      <c r="D1397" s="110"/>
      <c r="E1397" s="110"/>
      <c r="F1397" s="77">
        <v>136834</v>
      </c>
      <c r="G1397" s="166" t="s">
        <v>56</v>
      </c>
      <c r="H1397" s="31"/>
    </row>
    <row r="1398" spans="1:10" s="118" customFormat="1" ht="15.6" x14ac:dyDescent="0.3">
      <c r="A1398" s="236">
        <v>1296</v>
      </c>
      <c r="B1398" s="4" t="s">
        <v>26</v>
      </c>
      <c r="C1398" s="132"/>
      <c r="D1398" s="133"/>
      <c r="E1398" s="133"/>
      <c r="F1398" s="77">
        <v>178000</v>
      </c>
      <c r="G1398" s="3"/>
      <c r="H1398" s="31"/>
    </row>
    <row r="1399" spans="1:10" s="1" customFormat="1" x14ac:dyDescent="0.3">
      <c r="A1399" s="236">
        <v>1297</v>
      </c>
      <c r="B1399" s="17" t="s">
        <v>13</v>
      </c>
      <c r="C1399" s="4"/>
      <c r="D1399" s="4"/>
      <c r="E1399" s="89"/>
      <c r="F1399" s="35">
        <f>SUM(F1368:F1398)</f>
        <v>598434</v>
      </c>
      <c r="G1399" s="4"/>
      <c r="H1399" s="31"/>
    </row>
    <row r="1400" spans="1:10" s="1" customFormat="1" x14ac:dyDescent="0.3">
      <c r="A1400" s="158"/>
      <c r="B1400" s="17" t="s">
        <v>169</v>
      </c>
      <c r="C1400" s="67"/>
      <c r="D1400" s="4"/>
      <c r="E1400" s="89"/>
      <c r="F1400" s="35">
        <v>11070171</v>
      </c>
      <c r="G1400" s="4"/>
      <c r="H1400" s="31"/>
    </row>
    <row r="1401" spans="1:10" s="1" customFormat="1" x14ac:dyDescent="0.3">
      <c r="A1401" s="158"/>
      <c r="B1401"/>
      <c r="C1401" s="16" t="s">
        <v>34</v>
      </c>
      <c r="D1401" s="65"/>
      <c r="E1401" s="94"/>
      <c r="F1401" s="69">
        <v>2700000</v>
      </c>
      <c r="G1401" s="4"/>
      <c r="H1401" s="31"/>
    </row>
    <row r="1402" spans="1:10" x14ac:dyDescent="0.3">
      <c r="A1402" s="158"/>
      <c r="B1402" s="17"/>
      <c r="C1402" s="54" t="s">
        <v>35</v>
      </c>
      <c r="D1402" s="4"/>
      <c r="E1402" s="89"/>
      <c r="F1402" s="35">
        <v>3500000</v>
      </c>
      <c r="G1402" s="2"/>
      <c r="H1402" s="31"/>
      <c r="J1402" s="93">
        <f>F1400+F1366+F1363+F1355+F1262+F1260+F1253+F1098+F1079+F1073+F979+F907+F825+F740+F603+F553+F497+F432+F416+F361+F281+F198+F169+F149+F117</f>
        <v>20952544.983529404</v>
      </c>
    </row>
    <row r="1403" spans="1:10" x14ac:dyDescent="0.3">
      <c r="A1403" s="158"/>
      <c r="B1403" s="54"/>
      <c r="C1403" s="54" t="s">
        <v>36</v>
      </c>
      <c r="D1403" s="26"/>
      <c r="E1403" s="95"/>
      <c r="F1403" s="68">
        <v>2800000</v>
      </c>
      <c r="G1403" s="26"/>
      <c r="H1403" s="31"/>
    </row>
    <row r="1404" spans="1:10" s="1" customFormat="1" x14ac:dyDescent="0.3">
      <c r="A1404" s="158"/>
      <c r="B1404" s="54"/>
      <c r="C1404" s="54" t="s">
        <v>130</v>
      </c>
      <c r="D1404" s="26"/>
      <c r="E1404" s="95"/>
      <c r="F1404" s="68">
        <v>1892171</v>
      </c>
      <c r="G1404" s="26"/>
      <c r="H1404" s="31"/>
    </row>
    <row r="1405" spans="1:10" x14ac:dyDescent="0.3">
      <c r="A1405" s="134"/>
      <c r="B1405" s="288" t="s">
        <v>1218</v>
      </c>
      <c r="C1405" s="100"/>
      <c r="D1405" s="26"/>
      <c r="E1405" s="95"/>
      <c r="F1405" s="68">
        <f>SUM(F1401:F1404)</f>
        <v>10892171</v>
      </c>
      <c r="G1405" s="26"/>
      <c r="H1405" s="31"/>
    </row>
    <row r="1406" spans="1:10" x14ac:dyDescent="0.3">
      <c r="A1406" s="129"/>
      <c r="B1406" s="6"/>
      <c r="C1406" s="6"/>
      <c r="D1406" s="6"/>
      <c r="E1406" s="96"/>
      <c r="F1406" s="146"/>
      <c r="G1406" s="71"/>
    </row>
    <row r="1407" spans="1:10" ht="17.399999999999999" x14ac:dyDescent="0.3">
      <c r="A1407" s="70"/>
      <c r="B1407" s="6"/>
      <c r="C1407" s="6"/>
      <c r="D1407" s="6"/>
      <c r="E1407" s="96"/>
      <c r="F1407" s="146"/>
      <c r="G1407" s="71"/>
    </row>
    <row r="1408" spans="1:10" x14ac:dyDescent="0.3">
      <c r="A1408" s="18"/>
      <c r="B1408" s="6"/>
      <c r="C1408" s="6"/>
      <c r="D1408" s="6"/>
      <c r="E1408" s="96"/>
      <c r="F1408" s="146"/>
      <c r="G1408" s="71"/>
    </row>
    <row r="1409" spans="1:7" x14ac:dyDescent="0.3">
      <c r="A1409" s="18"/>
      <c r="B1409" s="6"/>
      <c r="C1409" s="6"/>
      <c r="D1409" s="147"/>
      <c r="E1409" s="96"/>
      <c r="F1409" s="146"/>
      <c r="G1409" s="146"/>
    </row>
    <row r="1410" spans="1:7" x14ac:dyDescent="0.3">
      <c r="A1410" s="6"/>
      <c r="B1410" s="6"/>
      <c r="C1410" s="6"/>
      <c r="D1410" s="6"/>
      <c r="E1410" s="96"/>
      <c r="F1410" s="6"/>
      <c r="G1410" s="6"/>
    </row>
    <row r="1411" spans="1:7" x14ac:dyDescent="0.3">
      <c r="A1411" s="6"/>
      <c r="B1411" s="6"/>
      <c r="C1411" s="6"/>
      <c r="D1411" s="6"/>
      <c r="E1411" s="96"/>
      <c r="F1411" s="6"/>
      <c r="G1411" s="6"/>
    </row>
    <row r="1412" spans="1:7" x14ac:dyDescent="0.3">
      <c r="A1412" s="6"/>
      <c r="D1412" s="6"/>
      <c r="E1412" s="96"/>
      <c r="F1412" s="6"/>
      <c r="G1412" s="6"/>
    </row>
    <row r="1439" spans="1:5" x14ac:dyDescent="0.3">
      <c r="A1439" s="6"/>
      <c r="E1439"/>
    </row>
  </sheetData>
  <mergeCells count="18">
    <mergeCell ref="A9:G9"/>
    <mergeCell ref="F1309:F1354"/>
    <mergeCell ref="G1309:G1354"/>
    <mergeCell ref="F1262:F1307"/>
    <mergeCell ref="G1262:G1308"/>
    <mergeCell ref="A1263:A1307"/>
    <mergeCell ref="C1262:C1306"/>
    <mergeCell ref="C1308:C1354"/>
    <mergeCell ref="D1309:D1354"/>
    <mergeCell ref="E1309:E1354"/>
    <mergeCell ref="D1262:D1308"/>
    <mergeCell ref="E1262:E1308"/>
    <mergeCell ref="A1309:A1354"/>
    <mergeCell ref="A2:E2"/>
    <mergeCell ref="A3:G3"/>
    <mergeCell ref="A6:G6"/>
    <mergeCell ref="B7:C7"/>
    <mergeCell ref="B8:G8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5" manualBreakCount="15">
    <brk id="30" max="16383" man="1"/>
    <brk id="287" max="16383" man="1"/>
    <brk id="416" max="16383" man="1"/>
    <brk id="432" max="16383" man="1"/>
    <brk id="825" max="16383" man="1"/>
    <brk id="873" max="10" man="1"/>
    <brk id="890" max="16383" man="1"/>
    <brk id="907" max="16383" man="1"/>
    <brk id="1079" max="16383" man="1"/>
    <brk id="1112" max="16383" man="1"/>
    <brk id="1272" min="3" max="10" man="1"/>
    <brk id="1326" min="3" max="10" man="1"/>
    <brk id="1364" max="16383" man="1"/>
    <brk id="1374" max="10" man="1"/>
    <brk id="140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 Вероника Владимировна</dc:creator>
  <cp:lastModifiedBy>Сектор по работе с населением</cp:lastModifiedBy>
  <cp:lastPrinted>2025-12-29T09:42:55Z</cp:lastPrinted>
  <dcterms:created xsi:type="dcterms:W3CDTF">2021-12-20T07:19:56Z</dcterms:created>
  <dcterms:modified xsi:type="dcterms:W3CDTF">2025-12-31T10:13:03Z</dcterms:modified>
</cp:coreProperties>
</file>