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25" windowHeight="6315" activeTab="0"/>
  </bookViews>
  <sheets>
    <sheet name="ГРАФИК" sheetId="1" r:id="rId1"/>
    <sheet name="Приложение" sheetId="2" r:id="rId2"/>
    <sheet name="Лист3" sheetId="3" r:id="rId3"/>
  </sheets>
  <definedNames>
    <definedName name="_xlnm.Print_Area" localSheetId="0">'ГРАФИК'!$A$1:$R$63</definedName>
    <definedName name="_xlnm.Print_Area" localSheetId="1">'Приложение'!$A$1:$R$59</definedName>
  </definedNames>
  <calcPr fullCalcOnLoad="1"/>
</workbook>
</file>

<file path=xl/sharedStrings.xml><?xml version="1.0" encoding="utf-8"?>
<sst xmlns="http://schemas.openxmlformats.org/spreadsheetml/2006/main" count="378" uniqueCount="223">
  <si>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</si>
  <si>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</si>
  <si>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</si>
  <si>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</si>
  <si>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</si>
  <si>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</si>
  <si>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</si>
  <si>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</si>
  <si>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</si>
  <si>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октяб</t>
  </si>
  <si>
    <t>нояб</t>
  </si>
  <si>
    <t>дек</t>
  </si>
  <si>
    <t>к-во кв.</t>
  </si>
  <si>
    <t>Тикоцкого</t>
  </si>
  <si>
    <t>Карбышева</t>
  </si>
  <si>
    <t>итого</t>
  </si>
  <si>
    <t>1к1</t>
  </si>
  <si>
    <t>1к2</t>
  </si>
  <si>
    <t>1к3</t>
  </si>
  <si>
    <t>50к1</t>
  </si>
  <si>
    <t>46к1</t>
  </si>
  <si>
    <t>ГРАФИК</t>
  </si>
  <si>
    <t>УТВЕРЖДАЮ</t>
  </si>
  <si>
    <t>СОГЛАСОВАНО</t>
  </si>
  <si>
    <t>составил</t>
  </si>
  <si>
    <t>ознакомлены</t>
  </si>
  <si>
    <t>м-р Качан А.Г.</t>
  </si>
  <si>
    <t>мастер участка</t>
  </si>
  <si>
    <t>34/1</t>
  </si>
  <si>
    <t xml:space="preserve"> Качан А.Г.</t>
  </si>
  <si>
    <t xml:space="preserve"> Самусик А.Н.</t>
  </si>
  <si>
    <t>м-р Самусик А.Н.</t>
  </si>
  <si>
    <t>34/2</t>
  </si>
  <si>
    <t>46к2</t>
  </si>
  <si>
    <t>50/2</t>
  </si>
  <si>
    <t xml:space="preserve">гл.инженер КУП ЖЭУ-61                                    </t>
  </si>
  <si>
    <t>Е.М. Турцевич</t>
  </si>
  <si>
    <t xml:space="preserve">адрес </t>
  </si>
  <si>
    <t xml:space="preserve">       обходов квартир мастерами КУП "ЖЭУ-61" на 2012 год.</t>
  </si>
  <si>
    <t xml:space="preserve">Директор КУП "ЖЭУ-61"  </t>
  </si>
  <si>
    <t>55                (кв.1-55)</t>
  </si>
  <si>
    <t>50                  (кв.1-50)</t>
  </si>
  <si>
    <t>56              (кв.1-56)</t>
  </si>
  <si>
    <t>65                   (кв.1-65)</t>
  </si>
  <si>
    <t>70                   (кв.1-70)</t>
  </si>
  <si>
    <t>20                (кв.1-20)</t>
  </si>
  <si>
    <t>64              (кв. 186-250)</t>
  </si>
  <si>
    <t>43                  (кв. 51-93)</t>
  </si>
  <si>
    <t>57                     (кв. 56-112)</t>
  </si>
  <si>
    <t>51                 (кв. 52-102)</t>
  </si>
  <si>
    <t>98              (кв.1-98)</t>
  </si>
  <si>
    <t>48               (кв.1-48)</t>
  </si>
  <si>
    <t>52               (кв.1-52)</t>
  </si>
  <si>
    <t>51               (кв.1-51)</t>
  </si>
  <si>
    <t>45                  (кв.99-143)</t>
  </si>
  <si>
    <t>45                      (кв.144-188)</t>
  </si>
  <si>
    <t>87                      (кв.189-275)</t>
  </si>
  <si>
    <t>92            (кв.276-367)</t>
  </si>
  <si>
    <t>92                    (кв.368-459)</t>
  </si>
  <si>
    <t>23                           (кв.49-71)</t>
  </si>
  <si>
    <t>50                 (кв.51-100)</t>
  </si>
  <si>
    <t>47                     (кв.1-47)</t>
  </si>
  <si>
    <t>24                       (кв.48-71)</t>
  </si>
  <si>
    <t>72                        (кв.53-124)</t>
  </si>
  <si>
    <t>72                     (кв.125-196)</t>
  </si>
  <si>
    <t>39                        (кв.198-235)</t>
  </si>
  <si>
    <t>71                     (кв.1-71)</t>
  </si>
  <si>
    <t>71                  (кв.1-71)</t>
  </si>
  <si>
    <t>71                   (кв.1-71)</t>
  </si>
  <si>
    <t>81                      (кв.52-132)</t>
  </si>
  <si>
    <t>81                 (кв.133-213)</t>
  </si>
  <si>
    <t>91                      (кв.214-304)</t>
  </si>
  <si>
    <t>39                     (кв.305-343)</t>
  </si>
  <si>
    <t>52                           (кв.1-53)</t>
  </si>
  <si>
    <t>53                  (кв.1-53)</t>
  </si>
  <si>
    <t>53                     (кв.1-53)</t>
  </si>
  <si>
    <t>21                        (кв.1-53)</t>
  </si>
  <si>
    <t>35                          (кв.1-53)</t>
  </si>
  <si>
    <t>65                  (кв.1-53)</t>
  </si>
  <si>
    <t>55                        (кв.54-108)</t>
  </si>
  <si>
    <t>55                     (кв.1-55)</t>
  </si>
  <si>
    <t>53                      (кв.56-108)</t>
  </si>
  <si>
    <t>55                         (кв.1-55)</t>
  </si>
  <si>
    <t>53                               (кв.56-108)</t>
  </si>
  <si>
    <t>56                     (кв.57-112)</t>
  </si>
  <si>
    <t>55                           (кв.113-167)</t>
  </si>
  <si>
    <t>55                  (кв.56-110)</t>
  </si>
  <si>
    <t>57                 (кв.111-167)</t>
  </si>
  <si>
    <t>20                    (кв.71-90)</t>
  </si>
  <si>
    <t>89                     (кв.91-179)</t>
  </si>
  <si>
    <t>51                (кв.21-71)</t>
  </si>
  <si>
    <t>57              (кв.72-128)</t>
  </si>
  <si>
    <t>37              (кв.129-165)</t>
  </si>
  <si>
    <t>50               (кв.1-50)</t>
  </si>
  <si>
    <t>45                 (кв.51-95)</t>
  </si>
  <si>
    <t>41                       (кв.96-136)</t>
  </si>
  <si>
    <t>99                                (кв.137-235)</t>
  </si>
  <si>
    <t xml:space="preserve"> Крылова А.Л.</t>
  </si>
  <si>
    <t>П.А.Евстрат</t>
  </si>
  <si>
    <t>Приложение к основному гафику</t>
  </si>
  <si>
    <t>м-р Крылова А.Л.</t>
  </si>
  <si>
    <t>55                       (кв. 292-343)</t>
  </si>
  <si>
    <t>41                    (кв. 140-180)</t>
  </si>
  <si>
    <t>28                       (кв. 116-143)</t>
  </si>
  <si>
    <t>89                  (кв. 55-143)</t>
  </si>
  <si>
    <t>54                           (кв. 54-107)</t>
  </si>
  <si>
    <t>53                              (кв.1-53)</t>
  </si>
  <si>
    <t>50                           (кв. 1-50)</t>
  </si>
  <si>
    <t>59                               (кв.1-59)</t>
  </si>
  <si>
    <t>53                                 (кв.1-53)</t>
  </si>
  <si>
    <t>55                                       (кв.1-55)</t>
  </si>
  <si>
    <t>50                           (кв.1-50)</t>
  </si>
  <si>
    <t>36                            (кв. 60-95)</t>
  </si>
  <si>
    <t>77                                   (кв. 51-127)</t>
  </si>
  <si>
    <t xml:space="preserve">55                             (кв. 1-50) </t>
  </si>
  <si>
    <t>51                               (кв. 1-51)</t>
  </si>
  <si>
    <t>48                                   (кв. 51-98)</t>
  </si>
  <si>
    <t xml:space="preserve">57                               (кв. 128-185) </t>
  </si>
  <si>
    <t>50                            (кв. 1-50)</t>
  </si>
  <si>
    <t>52                                 (кв. 51-107)</t>
  </si>
  <si>
    <t>54                           (кв. 1-54)</t>
  </si>
  <si>
    <t>55                           (кв. 113-167)</t>
  </si>
  <si>
    <t>51                              (кв. 103-152)</t>
  </si>
  <si>
    <t>40                                (кв. 251-291)</t>
  </si>
  <si>
    <t>20                            (кв. 96-115)</t>
  </si>
  <si>
    <t>50                                (кв. 94-143)</t>
  </si>
  <si>
    <t>54                      (кв. 1-54)</t>
  </si>
  <si>
    <t>53                                 (кв. 55-107)</t>
  </si>
  <si>
    <t>9                           (кв. 153-162)</t>
  </si>
  <si>
    <t>41                             (кв. 99-139)</t>
  </si>
  <si>
    <t>77                       (кв.51-127)</t>
  </si>
  <si>
    <t>57                (кв.128-185)</t>
  </si>
  <si>
    <t>64                    (кв. 186-250)</t>
  </si>
  <si>
    <t>40                        (кв. 251-291)</t>
  </si>
  <si>
    <t>55                         (кв. 292-343)</t>
  </si>
  <si>
    <t>59                      (кв.1-59)</t>
  </si>
  <si>
    <t>36                         (кв.60-95)</t>
  </si>
  <si>
    <t>20                             (кв.96-115)</t>
  </si>
  <si>
    <t>28                       (кв.116-143)</t>
  </si>
  <si>
    <t>50              (кв.1-50)</t>
  </si>
  <si>
    <t>43                                 (кв.51-93)</t>
  </si>
  <si>
    <t>50                          (кв.94-143)</t>
  </si>
  <si>
    <t>55                         (кв.1-50)</t>
  </si>
  <si>
    <t>52              (кв.51-107)</t>
  </si>
  <si>
    <t>54                         (кв.1-54)</t>
  </si>
  <si>
    <t>53                  (кв.55-107)</t>
  </si>
  <si>
    <t xml:space="preserve">53                            (кв.1-53)                 </t>
  </si>
  <si>
    <t>54                         (кв.54-107)</t>
  </si>
  <si>
    <t>55                           (кв.1-55)</t>
  </si>
  <si>
    <t>57                         (кв.56-112)</t>
  </si>
  <si>
    <t>55                        (кв.113-167)</t>
  </si>
  <si>
    <t>51                         (кв.1-51)</t>
  </si>
  <si>
    <t>51                        (кв.52-102)</t>
  </si>
  <si>
    <t>51                        (кв.103-152)</t>
  </si>
  <si>
    <t>9                         (кв. 153-162)</t>
  </si>
  <si>
    <t>48                  (кв.51-98)</t>
  </si>
  <si>
    <t>41                        (кв.99-139)</t>
  </si>
  <si>
    <t>41                                     (кв.140-180)</t>
  </si>
  <si>
    <t>98                       (кв.1-98)</t>
  </si>
  <si>
    <t>45                   (кв.99-143)</t>
  </si>
  <si>
    <t>45                          (кв.144-188)</t>
  </si>
  <si>
    <t>87                         (кв.189-275)</t>
  </si>
  <si>
    <t>92                                         (кв.276-367)</t>
  </si>
  <si>
    <t>92          (кв.368-459)</t>
  </si>
  <si>
    <t>47                              (кв.1-47)</t>
  </si>
  <si>
    <t>24                        (кв.48-71)</t>
  </si>
  <si>
    <t>48                   (кв. 1-48)</t>
  </si>
  <si>
    <t>23                         (кв.49-71)</t>
  </si>
  <si>
    <t>50                (кв.1-50)</t>
  </si>
  <si>
    <t>50                     (кв.51-100)</t>
  </si>
  <si>
    <t>52                       (кв.1-52)</t>
  </si>
  <si>
    <t>72                   (кв.53-124)</t>
  </si>
  <si>
    <t>72                        (кв.125-196)</t>
  </si>
  <si>
    <t>39                           (кв.197-235)</t>
  </si>
  <si>
    <t>71                    (кв.1-71)</t>
  </si>
  <si>
    <t>71                         (кв.1-71)</t>
  </si>
  <si>
    <t>51            (кв.1-51)</t>
  </si>
  <si>
    <t>81                       (кв.52-132)</t>
  </si>
  <si>
    <t>81             (кв.133-213)</t>
  </si>
  <si>
    <t>91                                  (кв.214-304)</t>
  </si>
  <si>
    <t>39                        (кв.305-343)</t>
  </si>
  <si>
    <t>53                       (кв. 1-53)</t>
  </si>
  <si>
    <t>55                (кв.54-108)</t>
  </si>
  <si>
    <t>53                       (кв.56-108)</t>
  </si>
  <si>
    <t>55                        (кв.1-55)</t>
  </si>
  <si>
    <t>53                (кв.56-108)</t>
  </si>
  <si>
    <t>56                                 (кв.1-56)</t>
  </si>
  <si>
    <t>56                              (кв.57-112)</t>
  </si>
  <si>
    <t>55                                (кв. 113-167)</t>
  </si>
  <si>
    <t>52                            (кв.1-52)</t>
  </si>
  <si>
    <t>53                            (кв.53-105)</t>
  </si>
  <si>
    <t>53                   (кв.106-158)</t>
  </si>
  <si>
    <t>21                        (кв.159-175)</t>
  </si>
  <si>
    <t>65                       (кв.1-65)</t>
  </si>
  <si>
    <t>35                           (кв.66-100)</t>
  </si>
  <si>
    <t>65                (кв.101-165)</t>
  </si>
  <si>
    <t>55                             (кв.56-110)</t>
  </si>
  <si>
    <t>57                       (кв.111-167)</t>
  </si>
  <si>
    <t>70                  (кв.110-179)</t>
  </si>
  <si>
    <t>89                   (кв.21-109)</t>
  </si>
  <si>
    <t>20                       (кв.146-145)</t>
  </si>
  <si>
    <t>51                      (кв.1-51)</t>
  </si>
  <si>
    <t>57                      (кв.52-108)</t>
  </si>
  <si>
    <t>37                       (кв.109-145)</t>
  </si>
  <si>
    <t>50                                (кв.1-50)</t>
  </si>
  <si>
    <t>45                    (кв.51-95)</t>
  </si>
  <si>
    <t>41                  (кв.96-136)</t>
  </si>
  <si>
    <t>99                    (кв.137-235)</t>
  </si>
  <si>
    <t>50                   (кв.1-50)</t>
  </si>
  <si>
    <t xml:space="preserve">       обходов квартир мастерами </t>
  </si>
  <si>
    <t>год</t>
  </si>
  <si>
    <t>№ п/п</t>
  </si>
  <si>
    <t xml:space="preserve">Адрес </t>
  </si>
  <si>
    <t>участок №1</t>
  </si>
  <si>
    <t>участок №2</t>
  </si>
  <si>
    <t>участок №3</t>
  </si>
  <si>
    <t>А.Н.Самусик</t>
  </si>
  <si>
    <t xml:space="preserve">Директор ГП "ЖЭУ №5"  </t>
  </si>
  <si>
    <t xml:space="preserve"> "ЖЭС-61" на </t>
  </si>
  <si>
    <t>Зам.директора КУП "ЖКХ Первервомайского р-на"</t>
  </si>
  <si>
    <t>А.В.Рудковский</t>
  </si>
  <si>
    <t xml:space="preserve">начальник ЖЭС-61                                    </t>
  </si>
  <si>
    <t>С.А.Шкут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</si>
</sst>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u val="single"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2"/>
    </font>
    <font>
      <sz val="8"/>
      <color indexed="9"/>
      <name val="Arial Cyr"/>
      <family val="2"/>
    </font>
    <font>
      <b/>
      <sz val="8"/>
      <color indexed="9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14" xfId="0" applyNumberFormat="1" applyBorder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2" fillId="0" borderId="11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1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69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3" width="9.375" style="0" customWidth="1"/>
    <col min="5" max="5" width="0.6171875" style="0" hidden="1" customWidth="1"/>
    <col min="6" max="6" width="10.25390625" style="0" customWidth="1"/>
    <col min="8" max="8" width="10.25390625" style="0" customWidth="1"/>
    <col min="9" max="9" width="10.875" style="0" customWidth="1"/>
    <col min="10" max="10" width="5.00390625" style="0" customWidth="1"/>
    <col min="11" max="12" width="5.75390625" style="0" customWidth="1"/>
    <col min="13" max="15" width="5.00390625" style="0" customWidth="1"/>
    <col min="16" max="17" width="10.375" style="0" customWidth="1"/>
    <col min="18" max="18" width="9.125" style="6" customWidth="1"/>
  </cols>
  <sheetData>
    <row r="1" spans="2:19" ht="18" customHeight="1">
      <c r="B1" s="2" t="s">
        <v>23</v>
      </c>
      <c r="C1" s="2"/>
      <c r="D1" s="75"/>
      <c r="E1" s="75"/>
      <c r="O1" s="2"/>
      <c r="P1" s="2" t="s">
        <v>22</v>
      </c>
      <c r="Q1" s="2"/>
      <c r="R1"/>
      <c r="S1" s="1"/>
    </row>
    <row r="2" spans="2:19" ht="18.75" customHeight="1">
      <c r="B2" s="2" t="s">
        <v>219</v>
      </c>
      <c r="C2" s="2"/>
      <c r="D2" s="75"/>
      <c r="E2" s="75"/>
      <c r="O2" s="2" t="s">
        <v>217</v>
      </c>
      <c r="P2" s="2"/>
      <c r="Q2" s="2"/>
      <c r="R2" s="1"/>
      <c r="S2" s="1"/>
    </row>
    <row r="3" spans="2:19" ht="18" customHeight="1">
      <c r="B3" s="76"/>
      <c r="C3" s="2" t="s">
        <v>220</v>
      </c>
      <c r="D3" s="75"/>
      <c r="E3" s="2"/>
      <c r="F3" s="77"/>
      <c r="G3" s="77"/>
      <c r="H3" s="77"/>
      <c r="I3" s="77"/>
      <c r="O3" s="76"/>
      <c r="P3" s="2" t="s">
        <v>222</v>
      </c>
      <c r="Q3" s="2"/>
      <c r="R3" s="1"/>
      <c r="S3" s="1"/>
    </row>
    <row r="4" ht="12.75" hidden="1"/>
    <row r="5" spans="8:19" ht="18">
      <c r="H5" s="79" t="s">
        <v>21</v>
      </c>
      <c r="Q5" s="1"/>
      <c r="R5" s="10"/>
      <c r="S5" s="1"/>
    </row>
    <row r="6" spans="6:19" ht="15.75">
      <c r="F6" s="98" t="s">
        <v>209</v>
      </c>
      <c r="G6" s="98"/>
      <c r="H6" s="98"/>
      <c r="I6" s="98"/>
      <c r="J6" s="98"/>
      <c r="K6" s="98"/>
      <c r="P6" s="1"/>
      <c r="R6" s="10"/>
      <c r="S6" s="1"/>
    </row>
    <row r="7" spans="17:19" ht="12.75" hidden="1">
      <c r="Q7" s="1"/>
      <c r="R7" s="10"/>
      <c r="S7" s="1"/>
    </row>
    <row r="8" spans="2:19" ht="15.75">
      <c r="B8" s="78"/>
      <c r="G8" s="88" t="s">
        <v>218</v>
      </c>
      <c r="H8" s="80"/>
      <c r="I8" s="89">
        <v>2018</v>
      </c>
      <c r="J8" s="88" t="s">
        <v>210</v>
      </c>
      <c r="Q8" s="1"/>
      <c r="R8" s="10"/>
      <c r="S8" s="1"/>
    </row>
    <row r="9" spans="2:19" ht="15.75" hidden="1">
      <c r="B9" s="81"/>
      <c r="C9" s="17"/>
      <c r="Q9" s="1"/>
      <c r="R9" s="10"/>
      <c r="S9" s="1"/>
    </row>
    <row r="10" spans="2:18" s="30" customFormat="1" ht="12" customHeight="1" hidden="1">
      <c r="B10" s="82"/>
      <c r="C10" s="17"/>
      <c r="D10" s="5"/>
      <c r="E10" s="29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12"/>
    </row>
    <row r="11" spans="1:18" s="20" customFormat="1" ht="24" customHeight="1">
      <c r="A11" s="84" t="s">
        <v>211</v>
      </c>
      <c r="B11" s="94" t="s">
        <v>212</v>
      </c>
      <c r="C11" s="93"/>
      <c r="D11" s="44" t="s">
        <v>12</v>
      </c>
      <c r="E11" s="45"/>
      <c r="F11" s="60" t="s">
        <v>0</v>
      </c>
      <c r="G11" s="60" t="s">
        <v>1</v>
      </c>
      <c r="H11" s="60" t="s">
        <v>2</v>
      </c>
      <c r="I11" s="60" t="s">
        <v>3</v>
      </c>
      <c r="J11" s="60" t="s">
        <v>4</v>
      </c>
      <c r="K11" s="60" t="s">
        <v>5</v>
      </c>
      <c r="L11" s="60" t="s">
        <v>6</v>
      </c>
      <c r="M11" s="60" t="s">
        <v>7</v>
      </c>
      <c r="N11" s="60" t="s">
        <v>8</v>
      </c>
      <c r="O11" s="60" t="s">
        <v>9</v>
      </c>
      <c r="P11" s="60" t="s">
        <v>10</v>
      </c>
      <c r="Q11" s="60" t="s">
        <v>11</v>
      </c>
      <c r="R11" s="27"/>
    </row>
    <row r="12" spans="1:18" s="20" customFormat="1" ht="18.75" customHeight="1">
      <c r="A12" s="83"/>
      <c r="B12" s="99" t="s">
        <v>213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  <c r="R12" s="27"/>
    </row>
    <row r="13" spans="1:18" s="20" customFormat="1" ht="26.25" customHeight="1">
      <c r="A13" s="83">
        <v>1</v>
      </c>
      <c r="B13" s="21" t="s">
        <v>13</v>
      </c>
      <c r="C13" s="22">
        <v>2</v>
      </c>
      <c r="D13" s="45">
        <v>459</v>
      </c>
      <c r="E13" s="45"/>
      <c r="F13" s="55" t="s">
        <v>158</v>
      </c>
      <c r="G13" s="55" t="s">
        <v>159</v>
      </c>
      <c r="H13" s="55" t="s">
        <v>160</v>
      </c>
      <c r="I13" s="55" t="s">
        <v>161</v>
      </c>
      <c r="J13" s="55"/>
      <c r="K13" s="55"/>
      <c r="L13" s="55"/>
      <c r="M13" s="55"/>
      <c r="N13" s="55"/>
      <c r="O13" s="55"/>
      <c r="P13" s="55" t="s">
        <v>162</v>
      </c>
      <c r="Q13" s="55" t="s">
        <v>163</v>
      </c>
      <c r="R13" s="36">
        <f aca="true" t="shared" si="0" ref="R13:R21">SUM(G13:Q13)</f>
        <v>0</v>
      </c>
    </row>
    <row r="14" spans="1:18" s="20" customFormat="1" ht="24.75" customHeight="1">
      <c r="A14" s="83">
        <v>2</v>
      </c>
      <c r="B14" s="21" t="s">
        <v>13</v>
      </c>
      <c r="C14" s="22">
        <v>4</v>
      </c>
      <c r="D14" s="45">
        <v>71</v>
      </c>
      <c r="E14" s="4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 t="s">
        <v>164</v>
      </c>
      <c r="Q14" s="55" t="s">
        <v>165</v>
      </c>
      <c r="R14" s="36">
        <f t="shared" si="0"/>
        <v>0</v>
      </c>
    </row>
    <row r="15" spans="1:18" s="20" customFormat="1" ht="22.5" customHeight="1">
      <c r="A15" s="83">
        <v>3</v>
      </c>
      <c r="B15" s="21" t="s">
        <v>13</v>
      </c>
      <c r="C15" s="22">
        <v>6</v>
      </c>
      <c r="D15" s="45">
        <v>71</v>
      </c>
      <c r="E15" s="45"/>
      <c r="F15" s="55" t="s">
        <v>166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 t="s">
        <v>167</v>
      </c>
      <c r="R15" s="36">
        <f t="shared" si="0"/>
        <v>0</v>
      </c>
    </row>
    <row r="16" spans="1:18" s="20" customFormat="1" ht="27" customHeight="1">
      <c r="A16" s="83">
        <v>4</v>
      </c>
      <c r="B16" s="21" t="s">
        <v>13</v>
      </c>
      <c r="C16" s="22">
        <v>10</v>
      </c>
      <c r="D16" s="45">
        <v>100</v>
      </c>
      <c r="E16" s="45"/>
      <c r="F16" s="55"/>
      <c r="G16" s="55" t="s">
        <v>168</v>
      </c>
      <c r="H16" s="55" t="s">
        <v>169</v>
      </c>
      <c r="I16" s="55"/>
      <c r="J16" s="55"/>
      <c r="K16" s="55"/>
      <c r="L16" s="55"/>
      <c r="M16" s="55"/>
      <c r="N16" s="55"/>
      <c r="O16" s="55"/>
      <c r="P16" s="55"/>
      <c r="Q16" s="55"/>
      <c r="R16" s="36">
        <f t="shared" si="0"/>
        <v>0</v>
      </c>
    </row>
    <row r="17" spans="1:18" s="20" customFormat="1" ht="25.5" customHeight="1">
      <c r="A17" s="83">
        <v>5</v>
      </c>
      <c r="B17" s="21" t="s">
        <v>13</v>
      </c>
      <c r="C17" s="22">
        <v>14</v>
      </c>
      <c r="D17" s="45">
        <v>235</v>
      </c>
      <c r="E17" s="45"/>
      <c r="F17" s="55" t="s">
        <v>170</v>
      </c>
      <c r="G17" s="55" t="s">
        <v>171</v>
      </c>
      <c r="H17" s="55" t="s">
        <v>172</v>
      </c>
      <c r="I17" s="55"/>
      <c r="J17" s="55"/>
      <c r="K17" s="55"/>
      <c r="L17" s="55"/>
      <c r="M17" s="55"/>
      <c r="N17" s="55"/>
      <c r="O17" s="55"/>
      <c r="P17" s="55" t="s">
        <v>173</v>
      </c>
      <c r="Q17" s="55"/>
      <c r="R17" s="36">
        <f t="shared" si="0"/>
        <v>0</v>
      </c>
    </row>
    <row r="18" spans="1:18" s="20" customFormat="1" ht="24" customHeight="1">
      <c r="A18" s="83">
        <v>6</v>
      </c>
      <c r="B18" s="21" t="s">
        <v>14</v>
      </c>
      <c r="C18" s="22" t="s">
        <v>16</v>
      </c>
      <c r="D18" s="45">
        <v>71</v>
      </c>
      <c r="E18" s="45"/>
      <c r="F18" s="55"/>
      <c r="G18" s="55"/>
      <c r="H18" s="55"/>
      <c r="I18" s="55" t="s">
        <v>174</v>
      </c>
      <c r="J18" s="55"/>
      <c r="K18" s="55"/>
      <c r="L18" s="55"/>
      <c r="M18" s="55"/>
      <c r="N18" s="55"/>
      <c r="O18" s="55"/>
      <c r="P18" s="55"/>
      <c r="Q18" s="55"/>
      <c r="R18" s="36">
        <f t="shared" si="0"/>
        <v>0</v>
      </c>
    </row>
    <row r="19" spans="1:18" s="20" customFormat="1" ht="21.75" customHeight="1">
      <c r="A19" s="83">
        <v>7</v>
      </c>
      <c r="B19" s="21" t="s">
        <v>14</v>
      </c>
      <c r="C19" s="22" t="s">
        <v>17</v>
      </c>
      <c r="D19" s="45">
        <v>71</v>
      </c>
      <c r="E19" s="4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 t="s">
        <v>175</v>
      </c>
      <c r="Q19" s="55"/>
      <c r="R19" s="36">
        <f t="shared" si="0"/>
        <v>0</v>
      </c>
    </row>
    <row r="20" spans="1:18" s="20" customFormat="1" ht="23.25" customHeight="1">
      <c r="A20" s="83">
        <v>8</v>
      </c>
      <c r="B20" s="21" t="s">
        <v>14</v>
      </c>
      <c r="C20" s="22" t="s">
        <v>18</v>
      </c>
      <c r="D20" s="45">
        <v>71</v>
      </c>
      <c r="E20" s="4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 t="s">
        <v>175</v>
      </c>
      <c r="R20" s="36">
        <f t="shared" si="0"/>
        <v>0</v>
      </c>
    </row>
    <row r="21" spans="1:18" s="20" customFormat="1" ht="25.5" customHeight="1">
      <c r="A21" s="83">
        <v>9</v>
      </c>
      <c r="B21" s="21" t="s">
        <v>14</v>
      </c>
      <c r="C21" s="22">
        <v>7</v>
      </c>
      <c r="D21" s="45">
        <v>343</v>
      </c>
      <c r="E21" s="45"/>
      <c r="F21" s="55" t="s">
        <v>176</v>
      </c>
      <c r="G21" s="55" t="s">
        <v>177</v>
      </c>
      <c r="H21" s="55" t="s">
        <v>178</v>
      </c>
      <c r="I21" s="55" t="s">
        <v>179</v>
      </c>
      <c r="J21" s="55"/>
      <c r="K21" s="55"/>
      <c r="L21" s="55"/>
      <c r="M21" s="55"/>
      <c r="N21" s="55"/>
      <c r="O21" s="55"/>
      <c r="P21" s="55"/>
      <c r="Q21" s="55" t="s">
        <v>180</v>
      </c>
      <c r="R21" s="36">
        <f t="shared" si="0"/>
        <v>0</v>
      </c>
    </row>
    <row r="22" spans="1:18" s="20" customFormat="1" ht="12" customHeight="1">
      <c r="A22" s="83"/>
      <c r="B22" s="90" t="s">
        <v>15</v>
      </c>
      <c r="C22" s="91"/>
      <c r="D22" s="48">
        <f>SUM(D13:D21)</f>
        <v>1492</v>
      </c>
      <c r="E22" s="48"/>
      <c r="F22" s="57">
        <v>249</v>
      </c>
      <c r="G22" s="57">
        <v>248</v>
      </c>
      <c r="H22" s="57">
        <v>248</v>
      </c>
      <c r="I22" s="57">
        <v>249</v>
      </c>
      <c r="J22" s="57">
        <f aca="true" t="shared" si="1" ref="J22:O22">SUM(J13:J20)</f>
        <v>0</v>
      </c>
      <c r="K22" s="57">
        <f t="shared" si="1"/>
        <v>0</v>
      </c>
      <c r="L22" s="57">
        <f t="shared" si="1"/>
        <v>0</v>
      </c>
      <c r="M22" s="57">
        <f t="shared" si="1"/>
        <v>0</v>
      </c>
      <c r="N22" s="57">
        <f t="shared" si="1"/>
        <v>0</v>
      </c>
      <c r="O22" s="57">
        <f t="shared" si="1"/>
        <v>0</v>
      </c>
      <c r="P22" s="57">
        <v>249</v>
      </c>
      <c r="Q22" s="57">
        <v>249</v>
      </c>
      <c r="R22" s="15">
        <f>SUM(F22:Q22)</f>
        <v>1492</v>
      </c>
    </row>
    <row r="23" spans="1:19" ht="15.75">
      <c r="A23" s="87"/>
      <c r="B23" s="102" t="s">
        <v>214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"/>
      <c r="S23" s="1"/>
    </row>
    <row r="24" spans="1:18" ht="12.75">
      <c r="A24" s="87"/>
      <c r="B24" s="92" t="s">
        <v>37</v>
      </c>
      <c r="C24" s="93"/>
      <c r="D24" s="44" t="s">
        <v>12</v>
      </c>
      <c r="E24" s="42"/>
      <c r="F24" s="43" t="s">
        <v>0</v>
      </c>
      <c r="G24" s="43" t="s">
        <v>1</v>
      </c>
      <c r="H24" s="43" t="s">
        <v>2</v>
      </c>
      <c r="I24" s="43" t="s">
        <v>3</v>
      </c>
      <c r="J24" s="43" t="s">
        <v>4</v>
      </c>
      <c r="K24" s="43" t="s">
        <v>5</v>
      </c>
      <c r="L24" s="43" t="s">
        <v>6</v>
      </c>
      <c r="M24" s="43" t="s">
        <v>7</v>
      </c>
      <c r="N24" s="43" t="s">
        <v>8</v>
      </c>
      <c r="O24" s="43" t="s">
        <v>9</v>
      </c>
      <c r="P24" s="43" t="s">
        <v>10</v>
      </c>
      <c r="Q24" s="43" t="s">
        <v>11</v>
      </c>
      <c r="R24" s="11"/>
    </row>
    <row r="25" spans="1:18" s="20" customFormat="1" ht="23.25" customHeight="1">
      <c r="A25" s="83">
        <v>10</v>
      </c>
      <c r="B25" s="85" t="s">
        <v>14</v>
      </c>
      <c r="C25" s="22">
        <v>9</v>
      </c>
      <c r="D25" s="45">
        <v>343</v>
      </c>
      <c r="E25" s="18"/>
      <c r="F25" s="55" t="s">
        <v>208</v>
      </c>
      <c r="G25" s="55" t="s">
        <v>130</v>
      </c>
      <c r="H25" s="55" t="s">
        <v>131</v>
      </c>
      <c r="I25" s="55" t="s">
        <v>132</v>
      </c>
      <c r="J25" s="55"/>
      <c r="K25" s="55"/>
      <c r="L25" s="55"/>
      <c r="M25" s="55"/>
      <c r="N25" s="55"/>
      <c r="O25" s="55"/>
      <c r="P25" s="55" t="s">
        <v>133</v>
      </c>
      <c r="Q25" s="55" t="s">
        <v>134</v>
      </c>
      <c r="R25" s="35">
        <f aca="true" t="shared" si="2" ref="R25:R35">SUM(G25:Q25)</f>
        <v>0</v>
      </c>
    </row>
    <row r="26" spans="1:18" s="20" customFormat="1" ht="22.5">
      <c r="A26" s="83">
        <v>11</v>
      </c>
      <c r="B26" s="85" t="s">
        <v>13</v>
      </c>
      <c r="C26" s="22">
        <v>16</v>
      </c>
      <c r="D26" s="45">
        <v>143</v>
      </c>
      <c r="E26" s="18"/>
      <c r="F26" s="55" t="s">
        <v>135</v>
      </c>
      <c r="G26" s="55" t="s">
        <v>136</v>
      </c>
      <c r="H26" s="55"/>
      <c r="I26" s="55"/>
      <c r="J26" s="55"/>
      <c r="K26" s="55"/>
      <c r="L26" s="55"/>
      <c r="M26" s="55"/>
      <c r="N26" s="55"/>
      <c r="O26" s="55"/>
      <c r="P26" s="55" t="s">
        <v>137</v>
      </c>
      <c r="Q26" s="55" t="s">
        <v>138</v>
      </c>
      <c r="R26" s="35">
        <f t="shared" si="2"/>
        <v>0</v>
      </c>
    </row>
    <row r="27" spans="1:18" s="20" customFormat="1" ht="22.5">
      <c r="A27" s="83">
        <v>12</v>
      </c>
      <c r="B27" s="86" t="s">
        <v>13</v>
      </c>
      <c r="C27" s="23">
        <v>18</v>
      </c>
      <c r="D27" s="46">
        <v>143</v>
      </c>
      <c r="E27" s="18"/>
      <c r="F27" s="55"/>
      <c r="G27" s="55"/>
      <c r="H27" s="55" t="s">
        <v>139</v>
      </c>
      <c r="I27" s="55" t="s">
        <v>140</v>
      </c>
      <c r="J27" s="55"/>
      <c r="K27" s="55"/>
      <c r="L27" s="55"/>
      <c r="M27" s="55"/>
      <c r="N27" s="55"/>
      <c r="O27" s="55"/>
      <c r="P27" s="55" t="s">
        <v>141</v>
      </c>
      <c r="Q27" s="55"/>
      <c r="R27" s="35">
        <f t="shared" si="2"/>
        <v>0</v>
      </c>
    </row>
    <row r="28" spans="1:18" s="20" customFormat="1" ht="24" customHeight="1">
      <c r="A28" s="83">
        <v>13</v>
      </c>
      <c r="B28" s="85" t="s">
        <v>13</v>
      </c>
      <c r="C28" s="22">
        <v>20</v>
      </c>
      <c r="D28" s="45">
        <v>143</v>
      </c>
      <c r="E28" s="18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 t="s">
        <v>126</v>
      </c>
      <c r="Q28" s="55" t="s">
        <v>104</v>
      </c>
      <c r="R28" s="35">
        <f t="shared" si="2"/>
        <v>0</v>
      </c>
    </row>
    <row r="29" spans="1:18" s="20" customFormat="1" ht="22.5">
      <c r="A29" s="83">
        <v>14</v>
      </c>
      <c r="B29" s="85" t="s">
        <v>13</v>
      </c>
      <c r="C29" s="22">
        <v>22</v>
      </c>
      <c r="D29" s="45">
        <v>107</v>
      </c>
      <c r="E29" s="18"/>
      <c r="F29" s="55"/>
      <c r="G29" s="55" t="s">
        <v>142</v>
      </c>
      <c r="H29" s="55" t="s">
        <v>143</v>
      </c>
      <c r="I29" s="55"/>
      <c r="J29" s="55"/>
      <c r="K29" s="55"/>
      <c r="L29" s="55"/>
      <c r="M29" s="55"/>
      <c r="N29" s="55"/>
      <c r="O29" s="55"/>
      <c r="P29" s="55"/>
      <c r="Q29" s="55"/>
      <c r="R29" s="35">
        <f t="shared" si="2"/>
        <v>0</v>
      </c>
    </row>
    <row r="30" spans="1:18" s="20" customFormat="1" ht="22.5">
      <c r="A30" s="83">
        <v>15</v>
      </c>
      <c r="B30" s="85" t="s">
        <v>13</v>
      </c>
      <c r="C30" s="22">
        <v>24</v>
      </c>
      <c r="D30" s="45">
        <v>107</v>
      </c>
      <c r="E30" s="18"/>
      <c r="F30" s="55"/>
      <c r="G30" s="55"/>
      <c r="H30" s="55"/>
      <c r="I30" s="55" t="s">
        <v>144</v>
      </c>
      <c r="J30" s="55"/>
      <c r="K30" s="55"/>
      <c r="L30" s="55"/>
      <c r="M30" s="55"/>
      <c r="N30" s="55"/>
      <c r="O30" s="55"/>
      <c r="P30" s="55" t="s">
        <v>145</v>
      </c>
      <c r="Q30" s="55"/>
      <c r="R30" s="35">
        <f t="shared" si="2"/>
        <v>0</v>
      </c>
    </row>
    <row r="31" spans="1:18" s="20" customFormat="1" ht="22.5">
      <c r="A31" s="83">
        <v>16</v>
      </c>
      <c r="B31" s="85" t="s">
        <v>13</v>
      </c>
      <c r="C31" s="22">
        <v>26</v>
      </c>
      <c r="D31" s="45">
        <v>107</v>
      </c>
      <c r="E31" s="18"/>
      <c r="F31" s="55" t="s">
        <v>146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 t="s">
        <v>147</v>
      </c>
      <c r="R31" s="35">
        <f t="shared" si="2"/>
        <v>0</v>
      </c>
    </row>
    <row r="32" spans="1:18" s="20" customFormat="1" ht="22.5">
      <c r="A32" s="83">
        <v>17</v>
      </c>
      <c r="B32" s="85" t="s">
        <v>13</v>
      </c>
      <c r="C32" s="23">
        <v>28</v>
      </c>
      <c r="D32" s="45">
        <v>167</v>
      </c>
      <c r="E32" s="18"/>
      <c r="F32" s="55" t="s">
        <v>148</v>
      </c>
      <c r="G32" s="55"/>
      <c r="H32" s="55" t="s">
        <v>149</v>
      </c>
      <c r="I32" s="55" t="s">
        <v>150</v>
      </c>
      <c r="J32" s="55"/>
      <c r="K32" s="55"/>
      <c r="L32" s="55"/>
      <c r="M32" s="55"/>
      <c r="N32" s="55"/>
      <c r="O32" s="55"/>
      <c r="P32" s="55"/>
      <c r="Q32" s="55"/>
      <c r="R32" s="35">
        <f t="shared" si="2"/>
        <v>0</v>
      </c>
    </row>
    <row r="33" spans="1:18" s="20" customFormat="1" ht="22.5">
      <c r="A33" s="83">
        <v>18</v>
      </c>
      <c r="B33" s="85" t="s">
        <v>13</v>
      </c>
      <c r="C33" s="22" t="s">
        <v>28</v>
      </c>
      <c r="D33" s="45">
        <v>162</v>
      </c>
      <c r="E33" s="18"/>
      <c r="F33" s="55"/>
      <c r="G33" s="55" t="s">
        <v>151</v>
      </c>
      <c r="H33" s="55" t="s">
        <v>152</v>
      </c>
      <c r="I33" s="55" t="s">
        <v>153</v>
      </c>
      <c r="J33" s="55"/>
      <c r="K33" s="55"/>
      <c r="L33" s="55"/>
      <c r="M33" s="55"/>
      <c r="N33" s="55"/>
      <c r="O33" s="55"/>
      <c r="P33" s="55" t="s">
        <v>154</v>
      </c>
      <c r="Q33" s="55"/>
      <c r="R33" s="35">
        <f t="shared" si="2"/>
        <v>0</v>
      </c>
    </row>
    <row r="34" spans="1:18" s="20" customFormat="1" ht="22.5">
      <c r="A34" s="83">
        <v>19</v>
      </c>
      <c r="B34" s="85" t="s">
        <v>13</v>
      </c>
      <c r="C34" s="22" t="s">
        <v>32</v>
      </c>
      <c r="D34" s="45">
        <v>180</v>
      </c>
      <c r="E34" s="18"/>
      <c r="F34" s="55" t="s">
        <v>139</v>
      </c>
      <c r="G34" s="55" t="s">
        <v>155</v>
      </c>
      <c r="H34" s="55"/>
      <c r="I34" s="55"/>
      <c r="J34" s="55"/>
      <c r="K34" s="55"/>
      <c r="L34" s="55"/>
      <c r="M34" s="55"/>
      <c r="N34" s="55"/>
      <c r="O34" s="55"/>
      <c r="P34" s="55" t="s">
        <v>156</v>
      </c>
      <c r="Q34" s="55" t="s">
        <v>157</v>
      </c>
      <c r="R34" s="35">
        <f t="shared" si="2"/>
        <v>0</v>
      </c>
    </row>
    <row r="35" spans="1:18" s="20" customFormat="1" ht="12" customHeight="1" hidden="1">
      <c r="A35" s="83"/>
      <c r="B35" s="85"/>
      <c r="C35" s="22"/>
      <c r="D35" s="18"/>
      <c r="E35" s="18"/>
      <c r="F35" s="55"/>
      <c r="G35" s="55"/>
      <c r="H35" s="55"/>
      <c r="I35" s="55"/>
      <c r="J35" s="55"/>
      <c r="K35" s="55"/>
      <c r="L35" s="56"/>
      <c r="M35" s="55"/>
      <c r="N35" s="56"/>
      <c r="O35" s="55"/>
      <c r="P35" s="56"/>
      <c r="Q35" s="55"/>
      <c r="R35" s="19">
        <f t="shared" si="2"/>
        <v>0</v>
      </c>
    </row>
    <row r="36" spans="1:18" s="20" customFormat="1" ht="12" customHeight="1">
      <c r="A36" s="83"/>
      <c r="B36" s="95" t="s">
        <v>15</v>
      </c>
      <c r="C36" s="91"/>
      <c r="D36" s="25">
        <f>SUM(D25:D35)</f>
        <v>1602</v>
      </c>
      <c r="E36" s="25"/>
      <c r="F36" s="57">
        <v>267</v>
      </c>
      <c r="G36" s="57">
        <v>267</v>
      </c>
      <c r="H36" s="57">
        <v>267</v>
      </c>
      <c r="I36" s="57">
        <v>267</v>
      </c>
      <c r="J36" s="57">
        <f aca="true" t="shared" si="3" ref="J36:O36">SUM(J25:J35)</f>
        <v>0</v>
      </c>
      <c r="K36" s="57">
        <f t="shared" si="3"/>
        <v>0</v>
      </c>
      <c r="L36" s="57">
        <f t="shared" si="3"/>
        <v>0</v>
      </c>
      <c r="M36" s="57">
        <f t="shared" si="3"/>
        <v>0</v>
      </c>
      <c r="N36" s="57">
        <f t="shared" si="3"/>
        <v>0</v>
      </c>
      <c r="O36" s="57">
        <f t="shared" si="3"/>
        <v>0</v>
      </c>
      <c r="P36" s="57">
        <v>267</v>
      </c>
      <c r="Q36" s="57">
        <v>267</v>
      </c>
      <c r="R36" s="15">
        <f>SUM(F36:Q36)</f>
        <v>1602</v>
      </c>
    </row>
    <row r="37" spans="1:18" s="30" customFormat="1" ht="15.75" customHeight="1">
      <c r="A37" s="83"/>
      <c r="B37" s="96" t="s">
        <v>215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13"/>
    </row>
    <row r="38" spans="1:18" s="20" customFormat="1" ht="12" customHeight="1">
      <c r="A38" s="83"/>
      <c r="B38" s="92" t="s">
        <v>37</v>
      </c>
      <c r="C38" s="93"/>
      <c r="D38" s="44" t="s">
        <v>12</v>
      </c>
      <c r="E38" s="45"/>
      <c r="F38" s="60" t="s">
        <v>0</v>
      </c>
      <c r="G38" s="60" t="s">
        <v>1</v>
      </c>
      <c r="H38" s="60" t="s">
        <v>2</v>
      </c>
      <c r="I38" s="60" t="s">
        <v>3</v>
      </c>
      <c r="J38" s="60" t="s">
        <v>4</v>
      </c>
      <c r="K38" s="60" t="s">
        <v>5</v>
      </c>
      <c r="L38" s="60" t="s">
        <v>6</v>
      </c>
      <c r="M38" s="60" t="s">
        <v>7</v>
      </c>
      <c r="N38" s="60" t="s">
        <v>8</v>
      </c>
      <c r="O38" s="60" t="s">
        <v>9</v>
      </c>
      <c r="P38" s="60" t="s">
        <v>10</v>
      </c>
      <c r="Q38" s="60" t="s">
        <v>11</v>
      </c>
      <c r="R38" s="27"/>
    </row>
    <row r="39" spans="1:18" s="20" customFormat="1" ht="21" customHeight="1">
      <c r="A39" s="83">
        <v>20</v>
      </c>
      <c r="B39" s="85" t="s">
        <v>13</v>
      </c>
      <c r="C39" s="22">
        <v>36</v>
      </c>
      <c r="D39" s="49">
        <v>108</v>
      </c>
      <c r="E39" s="45"/>
      <c r="F39" s="55" t="s">
        <v>181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 t="s">
        <v>182</v>
      </c>
      <c r="R39" s="37">
        <f aca="true" t="shared" si="4" ref="R39:R47">SUM(G39:Q39)</f>
        <v>0</v>
      </c>
    </row>
    <row r="40" spans="1:18" s="20" customFormat="1" ht="22.5" customHeight="1">
      <c r="A40" s="83">
        <v>21</v>
      </c>
      <c r="B40" s="85" t="s">
        <v>13</v>
      </c>
      <c r="C40" s="22">
        <v>38</v>
      </c>
      <c r="D40" s="49">
        <v>108</v>
      </c>
      <c r="E40" s="45"/>
      <c r="F40" s="55"/>
      <c r="G40" s="55" t="s">
        <v>80</v>
      </c>
      <c r="H40" s="55" t="s">
        <v>183</v>
      </c>
      <c r="I40" s="55"/>
      <c r="J40" s="55"/>
      <c r="K40" s="55"/>
      <c r="L40" s="55"/>
      <c r="M40" s="55"/>
      <c r="N40" s="55"/>
      <c r="O40" s="55"/>
      <c r="P40" s="55"/>
      <c r="Q40" s="55"/>
      <c r="R40" s="37">
        <f t="shared" si="4"/>
        <v>0</v>
      </c>
    </row>
    <row r="41" spans="1:18" s="20" customFormat="1" ht="24" customHeight="1">
      <c r="A41" s="83">
        <v>22</v>
      </c>
      <c r="B41" s="86" t="s">
        <v>13</v>
      </c>
      <c r="C41" s="23">
        <v>40</v>
      </c>
      <c r="D41" s="45">
        <v>108</v>
      </c>
      <c r="E41" s="45"/>
      <c r="F41" s="55"/>
      <c r="G41" s="55"/>
      <c r="H41" s="55"/>
      <c r="I41" s="55" t="s">
        <v>184</v>
      </c>
      <c r="J41" s="55"/>
      <c r="K41" s="55"/>
      <c r="L41" s="55"/>
      <c r="M41" s="55"/>
      <c r="N41" s="55"/>
      <c r="O41" s="55"/>
      <c r="P41" s="55" t="s">
        <v>185</v>
      </c>
      <c r="Q41" s="55"/>
      <c r="R41" s="37">
        <f t="shared" si="4"/>
        <v>0</v>
      </c>
    </row>
    <row r="42" spans="1:18" s="20" customFormat="1" ht="26.25" customHeight="1">
      <c r="A42" s="83">
        <v>23</v>
      </c>
      <c r="B42" s="85" t="s">
        <v>13</v>
      </c>
      <c r="C42" s="22">
        <v>42</v>
      </c>
      <c r="D42" s="45">
        <v>167</v>
      </c>
      <c r="E42" s="45"/>
      <c r="F42" s="55" t="s">
        <v>186</v>
      </c>
      <c r="G42" s="55"/>
      <c r="H42" s="55"/>
      <c r="I42" s="55"/>
      <c r="J42" s="55"/>
      <c r="K42" s="55"/>
      <c r="L42" s="55"/>
      <c r="M42" s="55"/>
      <c r="N42" s="55"/>
      <c r="O42" s="55"/>
      <c r="P42" s="55" t="s">
        <v>187</v>
      </c>
      <c r="Q42" s="55" t="s">
        <v>188</v>
      </c>
      <c r="R42" s="37">
        <f t="shared" si="4"/>
        <v>0</v>
      </c>
    </row>
    <row r="43" spans="1:18" s="20" customFormat="1" ht="23.25" customHeight="1">
      <c r="A43" s="83">
        <v>24</v>
      </c>
      <c r="B43" s="85" t="s">
        <v>13</v>
      </c>
      <c r="C43" s="22" t="s">
        <v>20</v>
      </c>
      <c r="D43" s="45">
        <v>179</v>
      </c>
      <c r="E43" s="45"/>
      <c r="F43" s="55"/>
      <c r="G43" s="55" t="s">
        <v>189</v>
      </c>
      <c r="H43" s="55" t="s">
        <v>190</v>
      </c>
      <c r="I43" s="55" t="s">
        <v>191</v>
      </c>
      <c r="J43" s="55"/>
      <c r="K43" s="55"/>
      <c r="L43" s="55"/>
      <c r="M43" s="55"/>
      <c r="N43" s="55"/>
      <c r="O43" s="55"/>
      <c r="P43" s="55" t="s">
        <v>192</v>
      </c>
      <c r="Q43" s="55"/>
      <c r="R43" s="37">
        <f t="shared" si="4"/>
        <v>0</v>
      </c>
    </row>
    <row r="44" spans="1:18" s="20" customFormat="1" ht="24.75" customHeight="1">
      <c r="A44" s="83">
        <v>25</v>
      </c>
      <c r="B44" s="85" t="s">
        <v>13</v>
      </c>
      <c r="C44" s="22" t="s">
        <v>33</v>
      </c>
      <c r="D44" s="45">
        <v>165</v>
      </c>
      <c r="E44" s="45"/>
      <c r="F44" s="55" t="s">
        <v>193</v>
      </c>
      <c r="G44" s="55"/>
      <c r="H44" s="55"/>
      <c r="I44" s="55"/>
      <c r="J44" s="55"/>
      <c r="K44" s="55"/>
      <c r="L44" s="55"/>
      <c r="M44" s="55"/>
      <c r="N44" s="55"/>
      <c r="O44" s="55"/>
      <c r="P44" s="55" t="s">
        <v>194</v>
      </c>
      <c r="Q44" s="55" t="s">
        <v>195</v>
      </c>
      <c r="R44" s="37">
        <f t="shared" si="4"/>
        <v>0</v>
      </c>
    </row>
    <row r="45" spans="1:18" s="20" customFormat="1" ht="25.5" customHeight="1">
      <c r="A45" s="83">
        <v>26</v>
      </c>
      <c r="B45" s="85" t="s">
        <v>13</v>
      </c>
      <c r="C45" s="22">
        <v>48</v>
      </c>
      <c r="D45" s="45">
        <v>167</v>
      </c>
      <c r="E45" s="45"/>
      <c r="F45" s="55"/>
      <c r="G45" s="55" t="s">
        <v>184</v>
      </c>
      <c r="H45" s="55" t="s">
        <v>196</v>
      </c>
      <c r="I45" s="55" t="s">
        <v>197</v>
      </c>
      <c r="J45" s="55"/>
      <c r="K45" s="55"/>
      <c r="L45" s="55"/>
      <c r="M45" s="55"/>
      <c r="N45" s="55"/>
      <c r="O45" s="55"/>
      <c r="P45" s="55"/>
      <c r="Q45" s="55"/>
      <c r="R45" s="37">
        <f t="shared" si="4"/>
        <v>0</v>
      </c>
    </row>
    <row r="46" spans="1:18" s="20" customFormat="1" ht="24" customHeight="1">
      <c r="A46" s="83">
        <v>27</v>
      </c>
      <c r="B46" s="85" t="s">
        <v>13</v>
      </c>
      <c r="C46" s="22" t="s">
        <v>19</v>
      </c>
      <c r="D46" s="45">
        <v>179</v>
      </c>
      <c r="E46" s="45"/>
      <c r="F46" s="55" t="s">
        <v>198</v>
      </c>
      <c r="G46" s="55"/>
      <c r="H46" s="55"/>
      <c r="I46" s="55" t="s">
        <v>45</v>
      </c>
      <c r="J46" s="55"/>
      <c r="K46" s="55"/>
      <c r="L46" s="55"/>
      <c r="M46" s="55"/>
      <c r="N46" s="55"/>
      <c r="O46" s="55"/>
      <c r="P46" s="55"/>
      <c r="Q46" s="55" t="s">
        <v>199</v>
      </c>
      <c r="R46" s="37">
        <f t="shared" si="4"/>
        <v>0</v>
      </c>
    </row>
    <row r="47" spans="1:18" s="20" customFormat="1" ht="24.75" customHeight="1">
      <c r="A47" s="83">
        <v>28</v>
      </c>
      <c r="B47" s="85" t="s">
        <v>13</v>
      </c>
      <c r="C47" s="22" t="s">
        <v>34</v>
      </c>
      <c r="D47" s="13">
        <v>165</v>
      </c>
      <c r="E47" s="45"/>
      <c r="F47" s="55" t="s">
        <v>200</v>
      </c>
      <c r="G47" s="55" t="s">
        <v>201</v>
      </c>
      <c r="H47" s="55" t="s">
        <v>202</v>
      </c>
      <c r="I47" s="55" t="s">
        <v>203</v>
      </c>
      <c r="J47" s="55"/>
      <c r="K47" s="55"/>
      <c r="L47" s="55"/>
      <c r="M47" s="55"/>
      <c r="N47" s="55"/>
      <c r="O47" s="55"/>
      <c r="P47" s="55"/>
      <c r="Q47" s="55"/>
      <c r="R47" s="37">
        <f t="shared" si="4"/>
        <v>0</v>
      </c>
    </row>
    <row r="48" spans="1:18" s="20" customFormat="1" ht="24.75" customHeight="1">
      <c r="A48" s="83">
        <v>29</v>
      </c>
      <c r="B48" s="85" t="s">
        <v>14</v>
      </c>
      <c r="C48" s="22">
        <v>11</v>
      </c>
      <c r="D48" s="45">
        <v>235</v>
      </c>
      <c r="E48" s="45"/>
      <c r="F48" s="55"/>
      <c r="G48" s="55" t="s">
        <v>204</v>
      </c>
      <c r="H48" s="55" t="s">
        <v>205</v>
      </c>
      <c r="I48" s="55" t="s">
        <v>206</v>
      </c>
      <c r="J48" s="55"/>
      <c r="K48" s="55"/>
      <c r="L48" s="55"/>
      <c r="M48" s="55"/>
      <c r="N48" s="55"/>
      <c r="O48" s="55"/>
      <c r="P48" s="55" t="s">
        <v>207</v>
      </c>
      <c r="Q48" s="55"/>
      <c r="R48" s="37"/>
    </row>
    <row r="49" spans="1:18" s="20" customFormat="1" ht="24.75" customHeight="1">
      <c r="A49" s="83">
        <v>30</v>
      </c>
      <c r="B49" s="85" t="s">
        <v>14</v>
      </c>
      <c r="C49" s="22">
        <v>48</v>
      </c>
      <c r="D49" s="45"/>
      <c r="E49" s="45"/>
      <c r="F49" s="55"/>
      <c r="G49" s="55"/>
      <c r="H49" s="55">
        <v>187</v>
      </c>
      <c r="I49" s="55"/>
      <c r="J49" s="55"/>
      <c r="K49" s="55"/>
      <c r="L49" s="55"/>
      <c r="M49" s="55"/>
      <c r="N49" s="55"/>
      <c r="O49" s="55"/>
      <c r="P49" s="55"/>
      <c r="Q49" s="55"/>
      <c r="R49" s="37"/>
    </row>
    <row r="50" spans="1:18" s="20" customFormat="1" ht="12" customHeight="1">
      <c r="A50" s="83"/>
      <c r="B50" s="95" t="s">
        <v>15</v>
      </c>
      <c r="C50" s="91"/>
      <c r="D50" s="48">
        <f>SUM(D39:D49)</f>
        <v>1581</v>
      </c>
      <c r="E50" s="48"/>
      <c r="F50" s="57">
        <v>264</v>
      </c>
      <c r="G50" s="57">
        <v>263</v>
      </c>
      <c r="H50" s="57">
        <v>450</v>
      </c>
      <c r="I50" s="57">
        <v>263</v>
      </c>
      <c r="J50" s="57">
        <f aca="true" t="shared" si="5" ref="J50:O50">SUM(J39:J49)</f>
        <v>0</v>
      </c>
      <c r="K50" s="57">
        <f t="shared" si="5"/>
        <v>0</v>
      </c>
      <c r="L50" s="57">
        <f t="shared" si="5"/>
        <v>0</v>
      </c>
      <c r="M50" s="57">
        <f t="shared" si="5"/>
        <v>0</v>
      </c>
      <c r="N50" s="57">
        <f t="shared" si="5"/>
        <v>0</v>
      </c>
      <c r="O50" s="57">
        <f t="shared" si="5"/>
        <v>0</v>
      </c>
      <c r="P50" s="57">
        <v>264</v>
      </c>
      <c r="Q50" s="57">
        <v>264</v>
      </c>
      <c r="R50" s="15">
        <f>SUM(F50:Q50)</f>
        <v>1768</v>
      </c>
    </row>
    <row r="51" spans="3:18" s="20" customFormat="1" ht="12" customHeight="1">
      <c r="C51" s="24"/>
      <c r="D51" s="52"/>
      <c r="E51" s="13"/>
      <c r="F51" s="13"/>
      <c r="G51" s="53">
        <f>263-G50</f>
        <v>0</v>
      </c>
      <c r="H51" s="53">
        <f>263-H50</f>
        <v>-187</v>
      </c>
      <c r="I51" s="53">
        <f>263-I50</f>
        <v>0</v>
      </c>
      <c r="J51" s="53"/>
      <c r="K51" s="53"/>
      <c r="L51" s="53"/>
      <c r="M51" s="53"/>
      <c r="N51" s="53"/>
      <c r="O51" s="53"/>
      <c r="P51" s="53">
        <f>264-P50</f>
        <v>0</v>
      </c>
      <c r="Q51" s="53">
        <f>264-Q50</f>
        <v>0</v>
      </c>
      <c r="R51" s="13"/>
    </row>
    <row r="52" spans="3:18" s="20" customFormat="1" ht="12.75">
      <c r="C52" s="24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50">
        <f>R36+R22+R50</f>
        <v>4862</v>
      </c>
    </row>
    <row r="53" spans="2:18" s="20" customFormat="1" ht="12.75">
      <c r="B53" s="90" t="s">
        <v>15</v>
      </c>
      <c r="C53" s="91"/>
      <c r="D53" s="48">
        <f>D36+D22+D50</f>
        <v>4675</v>
      </c>
      <c r="E53" s="48"/>
      <c r="F53" s="48">
        <f aca="true" t="shared" si="6" ref="F53:Q53">F36+F22+F50</f>
        <v>780</v>
      </c>
      <c r="G53" s="48">
        <f t="shared" si="6"/>
        <v>778</v>
      </c>
      <c r="H53" s="48">
        <f t="shared" si="6"/>
        <v>965</v>
      </c>
      <c r="I53" s="48">
        <f t="shared" si="6"/>
        <v>779</v>
      </c>
      <c r="J53" s="48">
        <f t="shared" si="6"/>
        <v>0</v>
      </c>
      <c r="K53" s="48">
        <f t="shared" si="6"/>
        <v>0</v>
      </c>
      <c r="L53" s="48">
        <f t="shared" si="6"/>
        <v>0</v>
      </c>
      <c r="M53" s="48">
        <f t="shared" si="6"/>
        <v>0</v>
      </c>
      <c r="N53" s="48">
        <f t="shared" si="6"/>
        <v>0</v>
      </c>
      <c r="O53" s="48">
        <f t="shared" si="6"/>
        <v>0</v>
      </c>
      <c r="P53" s="48">
        <f t="shared" si="6"/>
        <v>780</v>
      </c>
      <c r="Q53" s="48">
        <f t="shared" si="6"/>
        <v>780</v>
      </c>
      <c r="R53" s="54">
        <f>SUM(F53:Q53)</f>
        <v>4862</v>
      </c>
    </row>
    <row r="54" spans="3:18" s="20" customFormat="1" ht="12.75">
      <c r="C54" s="2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14"/>
    </row>
    <row r="55" spans="4:18" s="20" customFormat="1" ht="12.75">
      <c r="D55" s="51">
        <f>D50+D22+D36</f>
        <v>4675</v>
      </c>
      <c r="R55" s="13"/>
    </row>
    <row r="56" spans="2:18" s="20" customFormat="1" ht="15.75">
      <c r="B56" s="34" t="s">
        <v>24</v>
      </c>
      <c r="C56" s="34" t="s">
        <v>221</v>
      </c>
      <c r="D56" s="34"/>
      <c r="E56" s="34"/>
      <c r="F56" s="34"/>
      <c r="G56" s="34"/>
      <c r="H56" s="34"/>
      <c r="I56" s="34"/>
      <c r="J56" s="34" t="s">
        <v>216</v>
      </c>
      <c r="K56" s="34"/>
      <c r="L56" s="34"/>
      <c r="R56" s="32"/>
    </row>
    <row r="57" ht="12.75" hidden="1">
      <c r="B57" s="9"/>
    </row>
    <row r="58" ht="12.75" hidden="1">
      <c r="B58" s="9"/>
    </row>
    <row r="59" ht="12.75" hidden="1"/>
    <row r="60" spans="2:18" ht="12.75">
      <c r="B60" t="s">
        <v>25</v>
      </c>
      <c r="C60" s="8"/>
      <c r="E60" s="4"/>
      <c r="F60" s="4"/>
      <c r="G60" s="4"/>
      <c r="H60" s="41"/>
      <c r="I60" s="4"/>
      <c r="J60" s="38"/>
      <c r="K60" s="4"/>
      <c r="L60" s="38"/>
      <c r="M60" s="16"/>
      <c r="N60" s="4"/>
      <c r="O60" s="38"/>
      <c r="P60" s="38"/>
      <c r="Q60" s="4"/>
      <c r="R60" s="39"/>
    </row>
    <row r="61" spans="3:18" ht="12.75">
      <c r="C61" s="8"/>
      <c r="E61" s="4"/>
      <c r="F61" s="4"/>
      <c r="G61" s="4"/>
      <c r="H61" s="4"/>
      <c r="I61" s="4"/>
      <c r="J61" s="4"/>
      <c r="K61" s="4"/>
      <c r="L61" s="4"/>
      <c r="M61" s="40"/>
      <c r="N61" s="4"/>
      <c r="O61" s="4"/>
      <c r="P61" s="38"/>
      <c r="Q61" s="38"/>
      <c r="R61" s="39"/>
    </row>
    <row r="62" spans="3:18" ht="12.75">
      <c r="C62" s="8"/>
      <c r="E62" s="4"/>
      <c r="F62" s="4"/>
      <c r="G62" s="4"/>
      <c r="H62" s="41"/>
      <c r="I62" s="4"/>
      <c r="J62" s="38"/>
      <c r="K62" s="4"/>
      <c r="L62" s="4"/>
      <c r="M62" s="16"/>
      <c r="N62" s="4"/>
      <c r="O62" s="4"/>
      <c r="P62" s="38"/>
      <c r="Q62" s="4"/>
      <c r="R62" s="39"/>
    </row>
    <row r="63" spans="4:18" ht="12.75">
      <c r="D63" s="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8"/>
      <c r="Q63" s="38"/>
      <c r="R63" s="39"/>
    </row>
    <row r="64" spans="9:18" ht="12.75">
      <c r="I64" s="4"/>
      <c r="J64" s="38"/>
      <c r="K64" s="4"/>
      <c r="L64" s="4"/>
      <c r="M64" s="4"/>
      <c r="N64" s="4"/>
      <c r="O64" s="4"/>
      <c r="P64" s="38"/>
      <c r="Q64" s="38"/>
      <c r="R64" s="39"/>
    </row>
    <row r="65" spans="4:18" ht="12.75">
      <c r="D65" s="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38"/>
      <c r="Q65" s="38"/>
      <c r="R65" s="39"/>
    </row>
    <row r="66" spans="4:15" ht="12.7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4:15" ht="12.75"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4:15" ht="12.7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4:15" ht="12.75">
      <c r="D69" s="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</sheetData>
  <sheetProtection/>
  <mergeCells count="11">
    <mergeCell ref="F6:K6"/>
    <mergeCell ref="B12:Q12"/>
    <mergeCell ref="B23:Q23"/>
    <mergeCell ref="B50:C50"/>
    <mergeCell ref="B53:C53"/>
    <mergeCell ref="B24:C24"/>
    <mergeCell ref="B11:C11"/>
    <mergeCell ref="B38:C38"/>
    <mergeCell ref="B36:C36"/>
    <mergeCell ref="B22:C22"/>
    <mergeCell ref="B37:Q37"/>
  </mergeCells>
  <printOptions/>
  <pageMargins left="0.5905511811023623" right="0.5905511811023623" top="1.4960629921259843" bottom="0.7874015748031497" header="0" footer="0.3937007874015748"/>
  <pageSetup horizontalDpi="600" verticalDpi="600" orientation="landscape" paperSize="9" scale="93" r:id="rId1"/>
  <headerFooter alignWithMargins="0">
    <oddFooter>&amp;CСтраница &amp;P из &amp;N</oddFooter>
  </headerFooter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Q64"/>
  <sheetViews>
    <sheetView zoomScalePageLayoutView="0" workbookViewId="0" topLeftCell="A31">
      <selection activeCell="O11" sqref="O11:P11"/>
    </sheetView>
  </sheetViews>
  <sheetFormatPr defaultColWidth="9.00390625" defaultRowHeight="12.75"/>
  <cols>
    <col min="1" max="1" width="14.875" style="0" customWidth="1"/>
    <col min="2" max="2" width="6.25390625" style="0" customWidth="1"/>
    <col min="4" max="4" width="0.6171875" style="0" hidden="1" customWidth="1"/>
    <col min="5" max="8" width="10.75390625" style="0" customWidth="1"/>
    <col min="9" max="14" width="7.25390625" style="0" customWidth="1"/>
    <col min="15" max="16" width="10.75390625" style="0" customWidth="1"/>
    <col min="17" max="17" width="8.00390625" style="6" customWidth="1"/>
    <col min="18" max="18" width="0.12890625" style="0" customWidth="1"/>
  </cols>
  <sheetData>
    <row r="2" spans="1:17" ht="18">
      <c r="A2" t="s">
        <v>99</v>
      </c>
      <c r="G2" s="7" t="s">
        <v>21</v>
      </c>
      <c r="O2" t="s">
        <v>22</v>
      </c>
      <c r="P2" s="1"/>
      <c r="Q2" s="10"/>
    </row>
    <row r="3" spans="3:17" ht="15.75">
      <c r="C3" s="2" t="s">
        <v>38</v>
      </c>
      <c r="O3" s="1" t="s">
        <v>39</v>
      </c>
      <c r="Q3" s="10"/>
    </row>
    <row r="4" spans="7:17" ht="12.75">
      <c r="G4" s="6"/>
      <c r="P4" s="1" t="s">
        <v>98</v>
      </c>
      <c r="Q4" s="10"/>
    </row>
    <row r="5" spans="1:17" ht="12.75">
      <c r="A5" s="1"/>
      <c r="P5" s="1"/>
      <c r="Q5" s="10"/>
    </row>
    <row r="6" spans="1:17" ht="12.75">
      <c r="A6" s="29" t="s">
        <v>27</v>
      </c>
      <c r="B6" s="17" t="s">
        <v>97</v>
      </c>
      <c r="P6" s="1"/>
      <c r="Q6" s="10"/>
    </row>
    <row r="7" spans="1:17" ht="12.75">
      <c r="A7" s="94" t="s">
        <v>37</v>
      </c>
      <c r="B7" s="93"/>
      <c r="C7" s="44" t="s">
        <v>12</v>
      </c>
      <c r="D7" s="42"/>
      <c r="E7" s="43" t="s">
        <v>0</v>
      </c>
      <c r="F7" s="43" t="s">
        <v>1</v>
      </c>
      <c r="G7" s="43" t="s">
        <v>2</v>
      </c>
      <c r="H7" s="43" t="s">
        <v>3</v>
      </c>
      <c r="I7" s="43" t="s">
        <v>4</v>
      </c>
      <c r="J7" s="43" t="s">
        <v>5</v>
      </c>
      <c r="K7" s="43" t="s">
        <v>6</v>
      </c>
      <c r="L7" s="43" t="s">
        <v>7</v>
      </c>
      <c r="M7" s="43" t="s">
        <v>8</v>
      </c>
      <c r="N7" s="43" t="s">
        <v>9</v>
      </c>
      <c r="O7" s="43" t="s">
        <v>10</v>
      </c>
      <c r="P7" s="43" t="s">
        <v>11</v>
      </c>
      <c r="Q7" s="11"/>
    </row>
    <row r="8" spans="1:17" ht="24" customHeight="1">
      <c r="A8" s="63" t="s">
        <v>14</v>
      </c>
      <c r="B8" s="65">
        <v>9</v>
      </c>
      <c r="C8" s="66">
        <v>343</v>
      </c>
      <c r="D8" s="18"/>
      <c r="E8" s="55" t="s">
        <v>107</v>
      </c>
      <c r="F8" s="55" t="s">
        <v>113</v>
      </c>
      <c r="G8" s="55" t="s">
        <v>117</v>
      </c>
      <c r="H8" s="55" t="s">
        <v>46</v>
      </c>
      <c r="I8" s="55"/>
      <c r="J8" s="55"/>
      <c r="K8" s="55"/>
      <c r="L8" s="55"/>
      <c r="M8" s="55"/>
      <c r="N8" s="55"/>
      <c r="O8" s="55" t="s">
        <v>123</v>
      </c>
      <c r="P8" s="55" t="s">
        <v>101</v>
      </c>
      <c r="Q8" s="35">
        <f aca="true" t="shared" si="0" ref="Q8:Q17">SUM(F8:P8)</f>
        <v>0</v>
      </c>
    </row>
    <row r="9" spans="1:17" ht="24" customHeight="1">
      <c r="A9" s="63" t="s">
        <v>13</v>
      </c>
      <c r="B9" s="65">
        <v>16</v>
      </c>
      <c r="C9" s="66">
        <v>143</v>
      </c>
      <c r="D9" s="18"/>
      <c r="E9" s="55" t="s">
        <v>108</v>
      </c>
      <c r="F9" s="55" t="s">
        <v>112</v>
      </c>
      <c r="G9" s="55"/>
      <c r="H9" s="55"/>
      <c r="I9" s="55"/>
      <c r="J9" s="55"/>
      <c r="K9" s="55"/>
      <c r="L9" s="55"/>
      <c r="M9" s="55"/>
      <c r="N9" s="55"/>
      <c r="O9" s="55" t="s">
        <v>124</v>
      </c>
      <c r="P9" s="55" t="s">
        <v>103</v>
      </c>
      <c r="Q9" s="35">
        <f t="shared" si="0"/>
        <v>0</v>
      </c>
    </row>
    <row r="10" spans="1:17" ht="24" customHeight="1">
      <c r="A10" s="64" t="s">
        <v>13</v>
      </c>
      <c r="B10" s="67">
        <v>18</v>
      </c>
      <c r="C10" s="68">
        <v>143</v>
      </c>
      <c r="D10" s="18"/>
      <c r="E10" s="55"/>
      <c r="F10" s="55"/>
      <c r="G10" s="55" t="s">
        <v>118</v>
      </c>
      <c r="H10" s="55" t="s">
        <v>47</v>
      </c>
      <c r="I10" s="55"/>
      <c r="J10" s="55"/>
      <c r="K10" s="55"/>
      <c r="L10" s="55"/>
      <c r="M10" s="55"/>
      <c r="N10" s="55"/>
      <c r="O10" s="55" t="s">
        <v>125</v>
      </c>
      <c r="P10" s="55"/>
      <c r="Q10" s="35">
        <f t="shared" si="0"/>
        <v>0</v>
      </c>
    </row>
    <row r="11" spans="1:17" ht="24" customHeight="1">
      <c r="A11" s="63" t="s">
        <v>13</v>
      </c>
      <c r="B11" s="65">
        <v>20</v>
      </c>
      <c r="C11" s="66">
        <v>143</v>
      </c>
      <c r="D11" s="1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 t="s">
        <v>126</v>
      </c>
      <c r="P11" s="55" t="s">
        <v>104</v>
      </c>
      <c r="Q11" s="35">
        <f t="shared" si="0"/>
        <v>0</v>
      </c>
    </row>
    <row r="12" spans="1:17" ht="24" customHeight="1">
      <c r="A12" s="63" t="s">
        <v>13</v>
      </c>
      <c r="B12" s="65">
        <v>22</v>
      </c>
      <c r="C12" s="66">
        <v>107</v>
      </c>
      <c r="D12" s="18"/>
      <c r="E12" s="55"/>
      <c r="F12" s="55" t="s">
        <v>114</v>
      </c>
      <c r="G12" s="55" t="s">
        <v>119</v>
      </c>
      <c r="H12" s="55"/>
      <c r="I12" s="55"/>
      <c r="J12" s="55"/>
      <c r="K12" s="55"/>
      <c r="L12" s="55"/>
      <c r="M12" s="55"/>
      <c r="N12" s="55"/>
      <c r="O12" s="55"/>
      <c r="P12" s="55"/>
      <c r="Q12" s="35">
        <f t="shared" si="0"/>
        <v>0</v>
      </c>
    </row>
    <row r="13" spans="1:17" ht="24" customHeight="1">
      <c r="A13" s="63" t="s">
        <v>13</v>
      </c>
      <c r="B13" s="65">
        <v>24</v>
      </c>
      <c r="C13" s="66">
        <v>107</v>
      </c>
      <c r="D13" s="18"/>
      <c r="E13" s="55"/>
      <c r="F13" s="55"/>
      <c r="G13" s="55"/>
      <c r="H13" s="55" t="s">
        <v>120</v>
      </c>
      <c r="I13" s="55"/>
      <c r="J13" s="55"/>
      <c r="K13" s="55"/>
      <c r="L13" s="55"/>
      <c r="M13" s="55"/>
      <c r="N13" s="55"/>
      <c r="O13" s="55" t="s">
        <v>127</v>
      </c>
      <c r="P13" s="55"/>
      <c r="Q13" s="35">
        <f t="shared" si="0"/>
        <v>0</v>
      </c>
    </row>
    <row r="14" spans="1:17" ht="24" customHeight="1">
      <c r="A14" s="63" t="s">
        <v>13</v>
      </c>
      <c r="B14" s="65">
        <v>26</v>
      </c>
      <c r="C14" s="66">
        <v>107</v>
      </c>
      <c r="D14" s="18"/>
      <c r="E14" s="55" t="s">
        <v>109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 t="s">
        <v>105</v>
      </c>
      <c r="Q14" s="35">
        <f t="shared" si="0"/>
        <v>0</v>
      </c>
    </row>
    <row r="15" spans="1:17" ht="24" customHeight="1">
      <c r="A15" s="63" t="s">
        <v>13</v>
      </c>
      <c r="B15" s="67">
        <v>28</v>
      </c>
      <c r="C15" s="66">
        <v>167</v>
      </c>
      <c r="D15" s="18"/>
      <c r="E15" s="55" t="s">
        <v>110</v>
      </c>
      <c r="F15" s="55"/>
      <c r="G15" s="55" t="s">
        <v>48</v>
      </c>
      <c r="H15" s="55" t="s">
        <v>121</v>
      </c>
      <c r="I15" s="55"/>
      <c r="J15" s="55"/>
      <c r="K15" s="55"/>
      <c r="L15" s="55"/>
      <c r="M15" s="55"/>
      <c r="N15" s="55"/>
      <c r="O15" s="55"/>
      <c r="P15" s="55"/>
      <c r="Q15" s="35">
        <f t="shared" si="0"/>
        <v>0</v>
      </c>
    </row>
    <row r="16" spans="1:17" ht="24" customHeight="1">
      <c r="A16" s="63" t="s">
        <v>13</v>
      </c>
      <c r="B16" s="65" t="s">
        <v>28</v>
      </c>
      <c r="C16" s="66">
        <v>162</v>
      </c>
      <c r="D16" s="18"/>
      <c r="E16" s="55"/>
      <c r="F16" s="55" t="s">
        <v>115</v>
      </c>
      <c r="G16" s="55" t="s">
        <v>49</v>
      </c>
      <c r="H16" s="55" t="s">
        <v>122</v>
      </c>
      <c r="I16" s="55"/>
      <c r="J16" s="55"/>
      <c r="K16" s="55"/>
      <c r="L16" s="55"/>
      <c r="M16" s="55"/>
      <c r="N16" s="55"/>
      <c r="O16" s="55" t="s">
        <v>128</v>
      </c>
      <c r="P16" s="55"/>
      <c r="Q16" s="35">
        <f t="shared" si="0"/>
        <v>0</v>
      </c>
    </row>
    <row r="17" spans="1:17" ht="24" customHeight="1">
      <c r="A17" s="63" t="s">
        <v>13</v>
      </c>
      <c r="B17" s="65" t="s">
        <v>32</v>
      </c>
      <c r="C17" s="66">
        <v>180</v>
      </c>
      <c r="D17" s="18"/>
      <c r="E17" s="55" t="s">
        <v>111</v>
      </c>
      <c r="F17" s="55" t="s">
        <v>116</v>
      </c>
      <c r="G17" s="55"/>
      <c r="H17" s="55"/>
      <c r="I17" s="55"/>
      <c r="J17" s="55"/>
      <c r="K17" s="55"/>
      <c r="L17" s="55"/>
      <c r="M17" s="55"/>
      <c r="N17" s="55"/>
      <c r="O17" s="55" t="s">
        <v>129</v>
      </c>
      <c r="P17" s="55" t="s">
        <v>102</v>
      </c>
      <c r="Q17" s="35">
        <f t="shared" si="0"/>
        <v>0</v>
      </c>
    </row>
    <row r="18" spans="1:17" ht="17.25" customHeight="1">
      <c r="A18" s="104" t="s">
        <v>15</v>
      </c>
      <c r="B18" s="105"/>
      <c r="C18" s="70">
        <f>SUM(C8:C17)</f>
        <v>1602</v>
      </c>
      <c r="D18" s="70"/>
      <c r="E18" s="71">
        <f>ГРАФИК!F36</f>
        <v>267</v>
      </c>
      <c r="F18" s="71">
        <f>ГРАФИК!G36</f>
        <v>267</v>
      </c>
      <c r="G18" s="71">
        <f>ГРАФИК!H36</f>
        <v>267</v>
      </c>
      <c r="H18" s="71">
        <f>ГРАФИК!I36</f>
        <v>267</v>
      </c>
      <c r="I18" s="71">
        <f aca="true" t="shared" si="1" ref="I18:N18">SUM(I8:I17)</f>
        <v>0</v>
      </c>
      <c r="J18" s="71">
        <f t="shared" si="1"/>
        <v>0</v>
      </c>
      <c r="K18" s="71">
        <f t="shared" si="1"/>
        <v>0</v>
      </c>
      <c r="L18" s="71">
        <f t="shared" si="1"/>
        <v>0</v>
      </c>
      <c r="M18" s="71">
        <f t="shared" si="1"/>
        <v>0</v>
      </c>
      <c r="N18" s="71">
        <f t="shared" si="1"/>
        <v>0</v>
      </c>
      <c r="O18" s="71">
        <f>ГРАФИК!P36</f>
        <v>267</v>
      </c>
      <c r="P18" s="71">
        <f>ГРАФИК!Q36</f>
        <v>267</v>
      </c>
      <c r="Q18" s="72">
        <f>SUM(E18:P18)</f>
        <v>1602</v>
      </c>
    </row>
    <row r="19" spans="1:17" ht="12.75">
      <c r="A19" s="28"/>
      <c r="B19" s="26"/>
      <c r="C19" s="29"/>
      <c r="D19" s="29"/>
      <c r="E19" s="58"/>
      <c r="F19" s="59">
        <f>267-F18</f>
        <v>0</v>
      </c>
      <c r="G19" s="59">
        <f>267-G18</f>
        <v>0</v>
      </c>
      <c r="H19" s="59">
        <f>267-H18</f>
        <v>0</v>
      </c>
      <c r="I19" s="59"/>
      <c r="J19" s="59"/>
      <c r="K19" s="59"/>
      <c r="L19" s="59"/>
      <c r="M19" s="59"/>
      <c r="N19" s="59"/>
      <c r="O19" s="58"/>
      <c r="P19" s="58"/>
      <c r="Q19" s="12"/>
    </row>
    <row r="20" spans="1:17" ht="12.75">
      <c r="A20" s="29" t="s">
        <v>27</v>
      </c>
      <c r="B20" s="17" t="s">
        <v>30</v>
      </c>
      <c r="C20" s="5"/>
      <c r="D20" s="29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12"/>
    </row>
    <row r="21" spans="1:17" ht="12.75">
      <c r="A21" s="94" t="s">
        <v>37</v>
      </c>
      <c r="B21" s="93"/>
      <c r="C21" s="44" t="s">
        <v>12</v>
      </c>
      <c r="D21" s="45"/>
      <c r="E21" s="60" t="s">
        <v>0</v>
      </c>
      <c r="F21" s="60" t="s">
        <v>1</v>
      </c>
      <c r="G21" s="60" t="s">
        <v>2</v>
      </c>
      <c r="H21" s="60" t="s">
        <v>3</v>
      </c>
      <c r="I21" s="60" t="s">
        <v>4</v>
      </c>
      <c r="J21" s="60" t="s">
        <v>5</v>
      </c>
      <c r="K21" s="60" t="s">
        <v>6</v>
      </c>
      <c r="L21" s="60" t="s">
        <v>7</v>
      </c>
      <c r="M21" s="60" t="s">
        <v>8</v>
      </c>
      <c r="N21" s="60" t="s">
        <v>9</v>
      </c>
      <c r="O21" s="60" t="s">
        <v>10</v>
      </c>
      <c r="P21" s="60" t="s">
        <v>11</v>
      </c>
      <c r="Q21" s="27"/>
    </row>
    <row r="22" spans="1:17" ht="24" customHeight="1">
      <c r="A22" s="63" t="s">
        <v>13</v>
      </c>
      <c r="B22" s="65">
        <v>2</v>
      </c>
      <c r="C22" s="66">
        <v>459</v>
      </c>
      <c r="D22" s="45"/>
      <c r="E22" s="55" t="s">
        <v>50</v>
      </c>
      <c r="F22" s="55" t="s">
        <v>54</v>
      </c>
      <c r="G22" s="55" t="s">
        <v>55</v>
      </c>
      <c r="H22" s="55" t="s">
        <v>56</v>
      </c>
      <c r="I22" s="55"/>
      <c r="J22" s="55"/>
      <c r="K22" s="55"/>
      <c r="L22" s="55"/>
      <c r="M22" s="55"/>
      <c r="N22" s="55"/>
      <c r="O22" s="55" t="s">
        <v>57</v>
      </c>
      <c r="P22" s="55" t="s">
        <v>58</v>
      </c>
      <c r="Q22" s="36">
        <f aca="true" t="shared" si="2" ref="Q22:Q30">SUM(F22:P22)</f>
        <v>0</v>
      </c>
    </row>
    <row r="23" spans="1:17" ht="24" customHeight="1">
      <c r="A23" s="63" t="s">
        <v>13</v>
      </c>
      <c r="B23" s="65">
        <v>4</v>
      </c>
      <c r="C23" s="66">
        <v>71</v>
      </c>
      <c r="D23" s="4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 t="s">
        <v>61</v>
      </c>
      <c r="P23" s="55" t="s">
        <v>62</v>
      </c>
      <c r="Q23" s="36">
        <f t="shared" si="2"/>
        <v>0</v>
      </c>
    </row>
    <row r="24" spans="1:17" ht="24" customHeight="1">
      <c r="A24" s="63" t="s">
        <v>13</v>
      </c>
      <c r="B24" s="65">
        <v>6</v>
      </c>
      <c r="C24" s="66">
        <v>71</v>
      </c>
      <c r="D24" s="45"/>
      <c r="E24" s="55" t="s">
        <v>51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 t="s">
        <v>59</v>
      </c>
      <c r="Q24" s="36">
        <f t="shared" si="2"/>
        <v>0</v>
      </c>
    </row>
    <row r="25" spans="1:17" ht="24" customHeight="1">
      <c r="A25" s="63" t="s">
        <v>13</v>
      </c>
      <c r="B25" s="65">
        <v>10</v>
      </c>
      <c r="C25" s="66">
        <v>100</v>
      </c>
      <c r="D25" s="45"/>
      <c r="E25" s="55"/>
      <c r="F25" s="55" t="s">
        <v>41</v>
      </c>
      <c r="G25" s="55" t="s">
        <v>60</v>
      </c>
      <c r="H25" s="55"/>
      <c r="I25" s="55"/>
      <c r="J25" s="55"/>
      <c r="K25" s="55"/>
      <c r="L25" s="55"/>
      <c r="M25" s="55"/>
      <c r="N25" s="55"/>
      <c r="O25" s="55"/>
      <c r="P25" s="55"/>
      <c r="Q25" s="36">
        <f t="shared" si="2"/>
        <v>0</v>
      </c>
    </row>
    <row r="26" spans="1:17" ht="24" customHeight="1">
      <c r="A26" s="63" t="s">
        <v>13</v>
      </c>
      <c r="B26" s="65">
        <v>14</v>
      </c>
      <c r="C26" s="66">
        <v>235</v>
      </c>
      <c r="D26" s="45"/>
      <c r="E26" s="55" t="s">
        <v>52</v>
      </c>
      <c r="F26" s="55" t="s">
        <v>63</v>
      </c>
      <c r="G26" s="55" t="s">
        <v>64</v>
      </c>
      <c r="H26" s="55"/>
      <c r="I26" s="55"/>
      <c r="J26" s="55"/>
      <c r="K26" s="55"/>
      <c r="L26" s="55"/>
      <c r="M26" s="55"/>
      <c r="N26" s="55"/>
      <c r="O26" s="55" t="s">
        <v>65</v>
      </c>
      <c r="P26" s="55"/>
      <c r="Q26" s="36">
        <f t="shared" si="2"/>
        <v>0</v>
      </c>
    </row>
    <row r="27" spans="1:17" ht="24" customHeight="1">
      <c r="A27" s="63" t="s">
        <v>14</v>
      </c>
      <c r="B27" s="65" t="s">
        <v>16</v>
      </c>
      <c r="C27" s="66">
        <v>71</v>
      </c>
      <c r="D27" s="45"/>
      <c r="E27" s="55"/>
      <c r="F27" s="55"/>
      <c r="G27" s="55"/>
      <c r="H27" s="55" t="s">
        <v>66</v>
      </c>
      <c r="I27" s="55"/>
      <c r="J27" s="55"/>
      <c r="K27" s="55"/>
      <c r="L27" s="55"/>
      <c r="M27" s="55"/>
      <c r="N27" s="55"/>
      <c r="O27" s="55"/>
      <c r="P27" s="55"/>
      <c r="Q27" s="36">
        <f t="shared" si="2"/>
        <v>0</v>
      </c>
    </row>
    <row r="28" spans="1:17" ht="24" customHeight="1">
      <c r="A28" s="63" t="s">
        <v>14</v>
      </c>
      <c r="B28" s="65" t="s">
        <v>17</v>
      </c>
      <c r="C28" s="66">
        <v>71</v>
      </c>
      <c r="D28" s="4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 t="s">
        <v>67</v>
      </c>
      <c r="P28" s="55"/>
      <c r="Q28" s="36">
        <f t="shared" si="2"/>
        <v>0</v>
      </c>
    </row>
    <row r="29" spans="1:17" ht="24" customHeight="1">
      <c r="A29" s="63" t="s">
        <v>14</v>
      </c>
      <c r="B29" s="65" t="s">
        <v>18</v>
      </c>
      <c r="C29" s="66">
        <v>71</v>
      </c>
      <c r="D29" s="4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 t="s">
        <v>68</v>
      </c>
      <c r="Q29" s="36">
        <f t="shared" si="2"/>
        <v>0</v>
      </c>
    </row>
    <row r="30" spans="1:17" ht="24" customHeight="1">
      <c r="A30" s="63" t="s">
        <v>14</v>
      </c>
      <c r="B30" s="65">
        <v>7</v>
      </c>
      <c r="C30" s="66">
        <v>343</v>
      </c>
      <c r="D30" s="45"/>
      <c r="E30" s="55" t="s">
        <v>53</v>
      </c>
      <c r="F30" s="55" t="s">
        <v>69</v>
      </c>
      <c r="G30" s="55" t="s">
        <v>70</v>
      </c>
      <c r="H30" s="55" t="s">
        <v>71</v>
      </c>
      <c r="I30" s="55"/>
      <c r="J30" s="55"/>
      <c r="K30" s="55"/>
      <c r="L30" s="55"/>
      <c r="M30" s="55"/>
      <c r="N30" s="55"/>
      <c r="O30" s="55"/>
      <c r="P30" s="55" t="s">
        <v>72</v>
      </c>
      <c r="Q30" s="36">
        <f t="shared" si="2"/>
        <v>0</v>
      </c>
    </row>
    <row r="31" spans="1:17" ht="17.25" customHeight="1">
      <c r="A31" s="104" t="s">
        <v>15</v>
      </c>
      <c r="B31" s="105"/>
      <c r="C31" s="72">
        <f>SUM(C22:C30)</f>
        <v>1492</v>
      </c>
      <c r="D31" s="48"/>
      <c r="E31" s="71">
        <f>ГРАФИК!F22</f>
        <v>249</v>
      </c>
      <c r="F31" s="71">
        <f>ГРАФИК!G22</f>
        <v>248</v>
      </c>
      <c r="G31" s="71">
        <f>ГРАФИК!H22</f>
        <v>248</v>
      </c>
      <c r="H31" s="71">
        <f>ГРАФИК!I22</f>
        <v>249</v>
      </c>
      <c r="I31" s="71">
        <f aca="true" t="shared" si="3" ref="I31:N31">SUM(I22:I29)</f>
        <v>0</v>
      </c>
      <c r="J31" s="71">
        <f t="shared" si="3"/>
        <v>0</v>
      </c>
      <c r="K31" s="71">
        <f t="shared" si="3"/>
        <v>0</v>
      </c>
      <c r="L31" s="71">
        <f t="shared" si="3"/>
        <v>0</v>
      </c>
      <c r="M31" s="71">
        <f t="shared" si="3"/>
        <v>0</v>
      </c>
      <c r="N31" s="71">
        <f t="shared" si="3"/>
        <v>0</v>
      </c>
      <c r="O31" s="71">
        <f>ГРАФИК!P22</f>
        <v>249</v>
      </c>
      <c r="P31" s="71">
        <f>ГРАФИК!Q22</f>
        <v>249</v>
      </c>
      <c r="Q31" s="72">
        <f>SUM(E31:P31)</f>
        <v>1492</v>
      </c>
    </row>
    <row r="32" spans="1:17" ht="12.75">
      <c r="A32" s="28"/>
      <c r="B32" s="26"/>
      <c r="C32" s="29"/>
      <c r="D32" s="5"/>
      <c r="E32" s="61"/>
      <c r="F32" s="62">
        <f>248-F31</f>
        <v>0</v>
      </c>
      <c r="G32" s="62">
        <f>248-G31</f>
        <v>0</v>
      </c>
      <c r="H32" s="62">
        <f>249-H31</f>
        <v>0</v>
      </c>
      <c r="I32" s="62"/>
      <c r="J32" s="62"/>
      <c r="K32" s="62"/>
      <c r="L32" s="62"/>
      <c r="M32" s="62"/>
      <c r="N32" s="62"/>
      <c r="O32" s="62">
        <f>249-O31</f>
        <v>0</v>
      </c>
      <c r="P32" s="62">
        <f>249-P31</f>
        <v>0</v>
      </c>
      <c r="Q32" s="13"/>
    </row>
    <row r="33" spans="1:17" ht="12.75">
      <c r="A33" s="29" t="s">
        <v>27</v>
      </c>
      <c r="B33" s="17" t="s">
        <v>29</v>
      </c>
      <c r="C33" s="31"/>
      <c r="D33" s="5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13"/>
    </row>
    <row r="34" spans="1:17" ht="12.75">
      <c r="A34" s="94" t="s">
        <v>37</v>
      </c>
      <c r="B34" s="93"/>
      <c r="C34" s="44" t="s">
        <v>12</v>
      </c>
      <c r="D34" s="45"/>
      <c r="E34" s="60" t="s">
        <v>0</v>
      </c>
      <c r="F34" s="60" t="s">
        <v>1</v>
      </c>
      <c r="G34" s="60" t="s">
        <v>2</v>
      </c>
      <c r="H34" s="60" t="s">
        <v>3</v>
      </c>
      <c r="I34" s="60" t="s">
        <v>4</v>
      </c>
      <c r="J34" s="60" t="s">
        <v>5</v>
      </c>
      <c r="K34" s="60" t="s">
        <v>6</v>
      </c>
      <c r="L34" s="60" t="s">
        <v>7</v>
      </c>
      <c r="M34" s="60" t="s">
        <v>8</v>
      </c>
      <c r="N34" s="60" t="s">
        <v>9</v>
      </c>
      <c r="O34" s="60" t="s">
        <v>10</v>
      </c>
      <c r="P34" s="60" t="s">
        <v>11</v>
      </c>
      <c r="Q34" s="27"/>
    </row>
    <row r="35" spans="1:17" ht="24" customHeight="1">
      <c r="A35" s="63" t="s">
        <v>13</v>
      </c>
      <c r="B35" s="65">
        <v>36</v>
      </c>
      <c r="C35" s="69">
        <v>108</v>
      </c>
      <c r="D35" s="45"/>
      <c r="E35" s="55" t="s">
        <v>106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 t="s">
        <v>79</v>
      </c>
      <c r="Q35" s="37">
        <f aca="true" t="shared" si="4" ref="Q35:Q44">SUM(F35:P35)</f>
        <v>0</v>
      </c>
    </row>
    <row r="36" spans="1:17" ht="24" customHeight="1">
      <c r="A36" s="63" t="s">
        <v>13</v>
      </c>
      <c r="B36" s="65">
        <v>38</v>
      </c>
      <c r="C36" s="69">
        <v>108</v>
      </c>
      <c r="D36" s="45"/>
      <c r="E36" s="55"/>
      <c r="F36" s="55" t="s">
        <v>80</v>
      </c>
      <c r="G36" s="55" t="s">
        <v>81</v>
      </c>
      <c r="H36" s="55"/>
      <c r="I36" s="55"/>
      <c r="J36" s="55"/>
      <c r="K36" s="55"/>
      <c r="L36" s="55"/>
      <c r="M36" s="55"/>
      <c r="N36" s="55"/>
      <c r="O36" s="55"/>
      <c r="P36" s="55"/>
      <c r="Q36" s="37">
        <f t="shared" si="4"/>
        <v>0</v>
      </c>
    </row>
    <row r="37" spans="1:17" ht="24" customHeight="1">
      <c r="A37" s="64" t="s">
        <v>13</v>
      </c>
      <c r="B37" s="67">
        <v>40</v>
      </c>
      <c r="C37" s="66">
        <v>108</v>
      </c>
      <c r="D37" s="45"/>
      <c r="E37" s="55"/>
      <c r="F37" s="55"/>
      <c r="G37" s="55"/>
      <c r="H37" s="55" t="s">
        <v>82</v>
      </c>
      <c r="I37" s="55"/>
      <c r="J37" s="55"/>
      <c r="K37" s="55"/>
      <c r="L37" s="55"/>
      <c r="M37" s="55"/>
      <c r="N37" s="55"/>
      <c r="O37" s="55" t="s">
        <v>83</v>
      </c>
      <c r="P37" s="55"/>
      <c r="Q37" s="37">
        <f t="shared" si="4"/>
        <v>0</v>
      </c>
    </row>
    <row r="38" spans="1:17" ht="24" customHeight="1">
      <c r="A38" s="63" t="s">
        <v>13</v>
      </c>
      <c r="B38" s="65">
        <v>42</v>
      </c>
      <c r="C38" s="66">
        <v>167</v>
      </c>
      <c r="D38" s="45"/>
      <c r="E38" s="55" t="s">
        <v>42</v>
      </c>
      <c r="F38" s="55"/>
      <c r="G38" s="55"/>
      <c r="H38" s="55"/>
      <c r="I38" s="55"/>
      <c r="J38" s="55"/>
      <c r="K38" s="55"/>
      <c r="L38" s="55"/>
      <c r="M38" s="55"/>
      <c r="N38" s="55"/>
      <c r="O38" s="55" t="s">
        <v>84</v>
      </c>
      <c r="P38" s="55" t="s">
        <v>85</v>
      </c>
      <c r="Q38" s="37">
        <f t="shared" si="4"/>
        <v>0</v>
      </c>
    </row>
    <row r="39" spans="1:17" ht="24" customHeight="1">
      <c r="A39" s="63" t="s">
        <v>13</v>
      </c>
      <c r="B39" s="65" t="s">
        <v>20</v>
      </c>
      <c r="C39" s="66">
        <v>179</v>
      </c>
      <c r="D39" s="45"/>
      <c r="E39" s="55"/>
      <c r="F39" s="55" t="s">
        <v>73</v>
      </c>
      <c r="G39" s="55" t="s">
        <v>74</v>
      </c>
      <c r="H39" s="55" t="s">
        <v>75</v>
      </c>
      <c r="I39" s="55"/>
      <c r="J39" s="55"/>
      <c r="K39" s="55"/>
      <c r="L39" s="55"/>
      <c r="M39" s="55"/>
      <c r="N39" s="55"/>
      <c r="O39" s="55" t="s">
        <v>76</v>
      </c>
      <c r="P39" s="55"/>
      <c r="Q39" s="37">
        <f t="shared" si="4"/>
        <v>0</v>
      </c>
    </row>
    <row r="40" spans="1:17" ht="24" customHeight="1">
      <c r="A40" s="63" t="s">
        <v>13</v>
      </c>
      <c r="B40" s="65" t="s">
        <v>33</v>
      </c>
      <c r="C40" s="66">
        <v>165</v>
      </c>
      <c r="D40" s="45"/>
      <c r="E40" s="55" t="s">
        <v>43</v>
      </c>
      <c r="F40" s="55"/>
      <c r="G40" s="55"/>
      <c r="H40" s="55"/>
      <c r="I40" s="55"/>
      <c r="J40" s="55"/>
      <c r="K40" s="55"/>
      <c r="L40" s="55"/>
      <c r="M40" s="55"/>
      <c r="N40" s="55"/>
      <c r="O40" s="55" t="s">
        <v>77</v>
      </c>
      <c r="P40" s="55" t="s">
        <v>78</v>
      </c>
      <c r="Q40" s="37">
        <f t="shared" si="4"/>
        <v>0</v>
      </c>
    </row>
    <row r="41" spans="1:17" ht="24" customHeight="1">
      <c r="A41" s="63" t="s">
        <v>13</v>
      </c>
      <c r="B41" s="65">
        <v>48</v>
      </c>
      <c r="C41" s="66">
        <v>167</v>
      </c>
      <c r="D41" s="45"/>
      <c r="E41" s="55"/>
      <c r="F41" s="55" t="s">
        <v>40</v>
      </c>
      <c r="G41" s="55" t="s">
        <v>86</v>
      </c>
      <c r="H41" s="55" t="s">
        <v>87</v>
      </c>
      <c r="I41" s="55"/>
      <c r="J41" s="55"/>
      <c r="K41" s="55"/>
      <c r="L41" s="55"/>
      <c r="M41" s="55"/>
      <c r="N41" s="55"/>
      <c r="O41" s="55"/>
      <c r="P41" s="55"/>
      <c r="Q41" s="37">
        <f t="shared" si="4"/>
        <v>0</v>
      </c>
    </row>
    <row r="42" spans="1:17" ht="24" customHeight="1">
      <c r="A42" s="63" t="s">
        <v>13</v>
      </c>
      <c r="B42" s="65" t="s">
        <v>19</v>
      </c>
      <c r="C42" s="66">
        <v>179</v>
      </c>
      <c r="D42" s="45"/>
      <c r="E42" s="55" t="s">
        <v>44</v>
      </c>
      <c r="F42" s="55"/>
      <c r="G42" s="55"/>
      <c r="H42" s="55" t="s">
        <v>88</v>
      </c>
      <c r="I42" s="55"/>
      <c r="J42" s="55"/>
      <c r="K42" s="55"/>
      <c r="L42" s="55"/>
      <c r="M42" s="55"/>
      <c r="N42" s="55"/>
      <c r="O42" s="55"/>
      <c r="P42" s="55" t="s">
        <v>89</v>
      </c>
      <c r="Q42" s="37">
        <f t="shared" si="4"/>
        <v>0</v>
      </c>
    </row>
    <row r="43" spans="1:17" ht="24" customHeight="1">
      <c r="A43" s="63" t="s">
        <v>13</v>
      </c>
      <c r="B43" s="65" t="s">
        <v>34</v>
      </c>
      <c r="C43" s="73">
        <v>165</v>
      </c>
      <c r="D43" s="45"/>
      <c r="E43" s="55" t="s">
        <v>45</v>
      </c>
      <c r="F43" s="55" t="s">
        <v>90</v>
      </c>
      <c r="G43" s="55" t="s">
        <v>91</v>
      </c>
      <c r="H43" s="55" t="s">
        <v>92</v>
      </c>
      <c r="I43" s="55"/>
      <c r="J43" s="55"/>
      <c r="K43" s="55"/>
      <c r="L43" s="55"/>
      <c r="M43" s="55"/>
      <c r="N43" s="55"/>
      <c r="O43" s="55"/>
      <c r="P43" s="55"/>
      <c r="Q43" s="37">
        <f t="shared" si="4"/>
        <v>0</v>
      </c>
    </row>
    <row r="44" spans="1:17" ht="24" customHeight="1">
      <c r="A44" s="63" t="s">
        <v>14</v>
      </c>
      <c r="B44" s="65">
        <v>11</v>
      </c>
      <c r="C44" s="66">
        <v>235</v>
      </c>
      <c r="D44" s="45"/>
      <c r="E44" s="55"/>
      <c r="F44" s="55" t="s">
        <v>93</v>
      </c>
      <c r="G44" s="55" t="s">
        <v>94</v>
      </c>
      <c r="H44" s="55" t="s">
        <v>95</v>
      </c>
      <c r="I44" s="55"/>
      <c r="J44" s="55"/>
      <c r="K44" s="55"/>
      <c r="L44" s="55"/>
      <c r="M44" s="55"/>
      <c r="N44" s="55"/>
      <c r="O44" s="55" t="s">
        <v>96</v>
      </c>
      <c r="P44" s="55"/>
      <c r="Q44" s="37">
        <f t="shared" si="4"/>
        <v>0</v>
      </c>
    </row>
    <row r="45" spans="1:17" ht="15.75">
      <c r="A45" s="104" t="s">
        <v>15</v>
      </c>
      <c r="B45" s="105"/>
      <c r="C45" s="72">
        <f>SUM(C35:C44)</f>
        <v>1581</v>
      </c>
      <c r="D45" s="48"/>
      <c r="E45" s="71">
        <f>ГРАФИК!F50</f>
        <v>264</v>
      </c>
      <c r="F45" s="71">
        <f>ГРАФИК!G50</f>
        <v>263</v>
      </c>
      <c r="G45" s="71">
        <f>ГРАФИК!H50</f>
        <v>450</v>
      </c>
      <c r="H45" s="71">
        <f>ГРАФИК!I50</f>
        <v>263</v>
      </c>
      <c r="I45" s="71">
        <f aca="true" t="shared" si="5" ref="I45:N45">SUM(I35:I44)</f>
        <v>0</v>
      </c>
      <c r="J45" s="71">
        <f t="shared" si="5"/>
        <v>0</v>
      </c>
      <c r="K45" s="71">
        <f t="shared" si="5"/>
        <v>0</v>
      </c>
      <c r="L45" s="71">
        <f t="shared" si="5"/>
        <v>0</v>
      </c>
      <c r="M45" s="71">
        <f t="shared" si="5"/>
        <v>0</v>
      </c>
      <c r="N45" s="71">
        <f t="shared" si="5"/>
        <v>0</v>
      </c>
      <c r="O45" s="71">
        <f>ГРАФИК!P50</f>
        <v>264</v>
      </c>
      <c r="P45" s="71">
        <f>ГРАФИК!Q50</f>
        <v>264</v>
      </c>
      <c r="Q45" s="72">
        <f>SUM(E45:P45)</f>
        <v>1768</v>
      </c>
    </row>
    <row r="46" spans="1:17" ht="12.75">
      <c r="A46" s="20"/>
      <c r="B46" s="24"/>
      <c r="C46" s="52"/>
      <c r="D46" s="13"/>
      <c r="E46" s="13"/>
      <c r="F46" s="53">
        <f>263-F45</f>
        <v>0</v>
      </c>
      <c r="G46" s="53">
        <f>263-G45</f>
        <v>-187</v>
      </c>
      <c r="H46" s="53">
        <f>263-H45</f>
        <v>0</v>
      </c>
      <c r="I46" s="53"/>
      <c r="J46" s="53"/>
      <c r="K46" s="53"/>
      <c r="L46" s="53"/>
      <c r="M46" s="53"/>
      <c r="N46" s="53"/>
      <c r="O46" s="53">
        <f>264-O45</f>
        <v>0</v>
      </c>
      <c r="P46" s="53">
        <f>264-P45</f>
        <v>0</v>
      </c>
      <c r="Q46" s="13"/>
    </row>
    <row r="47" spans="1:17" ht="12.75">
      <c r="A47" s="20"/>
      <c r="B47" s="24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50">
        <f>Q18+Q31+Q45</f>
        <v>4862</v>
      </c>
    </row>
    <row r="48" spans="1:17" ht="15.75">
      <c r="A48" s="104" t="s">
        <v>15</v>
      </c>
      <c r="B48" s="105"/>
      <c r="C48" s="72">
        <f>C18+C31+C45</f>
        <v>4675</v>
      </c>
      <c r="D48" s="72"/>
      <c r="E48" s="72">
        <f aca="true" t="shared" si="6" ref="E48:P48">E18+E31+E45</f>
        <v>780</v>
      </c>
      <c r="F48" s="72">
        <f t="shared" si="6"/>
        <v>778</v>
      </c>
      <c r="G48" s="72">
        <f t="shared" si="6"/>
        <v>965</v>
      </c>
      <c r="H48" s="72">
        <f t="shared" si="6"/>
        <v>779</v>
      </c>
      <c r="I48" s="72">
        <f t="shared" si="6"/>
        <v>0</v>
      </c>
      <c r="J48" s="72">
        <f t="shared" si="6"/>
        <v>0</v>
      </c>
      <c r="K48" s="72">
        <f t="shared" si="6"/>
        <v>0</v>
      </c>
      <c r="L48" s="72">
        <f t="shared" si="6"/>
        <v>0</v>
      </c>
      <c r="M48" s="72">
        <f t="shared" si="6"/>
        <v>0</v>
      </c>
      <c r="N48" s="72">
        <f t="shared" si="6"/>
        <v>0</v>
      </c>
      <c r="O48" s="72">
        <f t="shared" si="6"/>
        <v>780</v>
      </c>
      <c r="P48" s="72">
        <f t="shared" si="6"/>
        <v>780</v>
      </c>
      <c r="Q48" s="74">
        <f>SUM(E48:P48)</f>
        <v>4862</v>
      </c>
    </row>
    <row r="49" spans="1:17" ht="12.75">
      <c r="A49" s="20"/>
      <c r="B49" s="24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14"/>
    </row>
    <row r="50" spans="1:17" ht="12.75">
      <c r="A50" s="20"/>
      <c r="B50" s="20"/>
      <c r="C50" s="51">
        <f>C45+C31+C18</f>
        <v>4675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13"/>
    </row>
    <row r="51" spans="1:17" ht="15.75">
      <c r="A51" s="34" t="s">
        <v>24</v>
      </c>
      <c r="B51" s="34" t="s">
        <v>35</v>
      </c>
      <c r="C51" s="34"/>
      <c r="D51" s="34"/>
      <c r="E51" s="34"/>
      <c r="F51" s="34"/>
      <c r="G51" s="34"/>
      <c r="H51" s="34"/>
      <c r="I51" s="34" t="s">
        <v>36</v>
      </c>
      <c r="J51" s="34"/>
      <c r="K51" s="34"/>
      <c r="L51" s="20"/>
      <c r="M51" s="20"/>
      <c r="N51" s="20"/>
      <c r="O51" s="20"/>
      <c r="P51" s="20"/>
      <c r="Q51" s="32"/>
    </row>
    <row r="52" ht="12.75">
      <c r="A52" s="9"/>
    </row>
    <row r="53" ht="12.75">
      <c r="A53" s="9"/>
    </row>
    <row r="55" spans="1:17" ht="12.75">
      <c r="A55" t="s">
        <v>25</v>
      </c>
      <c r="B55" s="8" t="s">
        <v>26</v>
      </c>
      <c r="D55" s="4"/>
      <c r="E55" s="4"/>
      <c r="F55" s="4"/>
      <c r="G55" s="41"/>
      <c r="H55" s="4"/>
      <c r="I55" s="38"/>
      <c r="J55" s="4"/>
      <c r="K55" s="38"/>
      <c r="L55" s="16"/>
      <c r="M55" s="4"/>
      <c r="N55" s="38"/>
      <c r="O55" s="38"/>
      <c r="P55" s="4"/>
      <c r="Q55" s="39"/>
    </row>
    <row r="56" spans="2:17" ht="12.75">
      <c r="B56" s="8"/>
      <c r="D56" s="4"/>
      <c r="E56" s="4"/>
      <c r="F56" s="4"/>
      <c r="G56" s="4"/>
      <c r="H56" s="4"/>
      <c r="I56" s="4"/>
      <c r="J56" s="4"/>
      <c r="K56" s="4"/>
      <c r="L56" s="40"/>
      <c r="M56" s="4"/>
      <c r="N56" s="4"/>
      <c r="O56" s="38"/>
      <c r="P56" s="38"/>
      <c r="Q56" s="39"/>
    </row>
    <row r="57" spans="2:17" ht="12.75">
      <c r="B57" s="8" t="s">
        <v>100</v>
      </c>
      <c r="D57" s="4"/>
      <c r="E57" s="4"/>
      <c r="F57" s="4"/>
      <c r="G57" s="41"/>
      <c r="H57" s="4"/>
      <c r="I57" s="38"/>
      <c r="J57" s="4"/>
      <c r="K57" s="4"/>
      <c r="L57" s="16"/>
      <c r="M57" s="4"/>
      <c r="N57" s="4"/>
      <c r="O57" s="38"/>
      <c r="P57" s="4"/>
      <c r="Q57" s="39"/>
    </row>
    <row r="58" spans="3:17" ht="12.75">
      <c r="C58" s="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38"/>
      <c r="P58" s="38"/>
      <c r="Q58" s="39"/>
    </row>
    <row r="59" spans="2:17" ht="12.75">
      <c r="B59" s="8" t="s">
        <v>31</v>
      </c>
      <c r="D59" s="4"/>
      <c r="E59" s="4"/>
      <c r="F59" s="4"/>
      <c r="G59" s="41"/>
      <c r="H59" s="4"/>
      <c r="I59" s="38"/>
      <c r="J59" s="4"/>
      <c r="K59" s="4"/>
      <c r="L59" s="4"/>
      <c r="M59" s="4"/>
      <c r="N59" s="4"/>
      <c r="O59" s="38"/>
      <c r="P59" s="38"/>
      <c r="Q59" s="39"/>
    </row>
    <row r="60" spans="3:17" ht="12.75"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38"/>
      <c r="P60" s="38"/>
      <c r="Q60" s="39"/>
    </row>
    <row r="61" spans="3:14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3:14" ht="12.75">
      <c r="C62" s="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3:14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3:14" ht="12.75"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</sheetData>
  <sheetProtection/>
  <mergeCells count="7">
    <mergeCell ref="A34:B34"/>
    <mergeCell ref="A45:B45"/>
    <mergeCell ref="A48:B48"/>
    <mergeCell ref="A7:B7"/>
    <mergeCell ref="A18:B18"/>
    <mergeCell ref="A21:B21"/>
    <mergeCell ref="A31:B31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landscape" paperSize="9" scale="88" r:id="rId1"/>
  <rowBreaks count="1" manualBreakCount="1">
    <brk id="3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 61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Груздев</dc:creator>
  <cp:keywords/>
  <dc:description/>
  <cp:lastModifiedBy>jkhpervtehnadz6</cp:lastModifiedBy>
  <cp:lastPrinted>2015-02-11T06:50:39Z</cp:lastPrinted>
  <dcterms:created xsi:type="dcterms:W3CDTF">2002-11-05T15:07:36Z</dcterms:created>
  <dcterms:modified xsi:type="dcterms:W3CDTF">2018-02-20T09:03:05Z</dcterms:modified>
  <cp:category/>
  <cp:version/>
  <cp:contentType/>
  <cp:contentStatus/>
</cp:coreProperties>
</file>